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46BFEDB0-ADBE-4058-BC91-8DE1F5F2D3E7}"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H30" i="31"/>
  <c r="G30" i="31"/>
  <c r="H24" i="31"/>
  <c r="G24" i="31"/>
  <c r="S68" i="31" l="1"/>
  <c r="S30" i="31"/>
  <c r="S24" i="31"/>
  <c r="T21" i="28" l="1"/>
  <c r="U21" i="28" s="1"/>
  <c r="S21" i="28"/>
  <c r="Q68" i="31"/>
  <c r="Q30" i="31"/>
  <c r="Q24" i="31"/>
  <c r="Q26" i="31" l="1"/>
  <c r="Q31" i="31" s="1"/>
  <c r="Q21" i="31"/>
  <c r="P69" i="31"/>
  <c r="O69" i="31"/>
  <c r="N69" i="31"/>
  <c r="M69" i="31"/>
  <c r="P35" i="31"/>
  <c r="O35" i="31"/>
  <c r="N35" i="31"/>
  <c r="M35" i="31"/>
  <c r="P34" i="31"/>
  <c r="O34" i="31"/>
  <c r="N34" i="31"/>
  <c r="M34" i="31"/>
  <c r="P33" i="31"/>
  <c r="O33" i="31"/>
  <c r="N33" i="31"/>
  <c r="M33" i="31"/>
  <c r="P32" i="31"/>
  <c r="O32" i="31"/>
  <c r="N32" i="31"/>
  <c r="M32" i="31"/>
  <c r="P31" i="31"/>
  <c r="O31" i="31"/>
  <c r="M31" i="31"/>
  <c r="P26" i="31"/>
  <c r="O26" i="31"/>
  <c r="N26" i="31"/>
  <c r="N31" i="31" s="1"/>
  <c r="M26" i="31"/>
  <c r="P21" i="31"/>
  <c r="O21" i="31"/>
  <c r="N21" i="31"/>
  <c r="M21" i="31"/>
  <c r="S34" i="31"/>
  <c r="R34" i="31"/>
  <c r="Q34" i="31"/>
  <c r="T33" i="31"/>
  <c r="S33" i="31"/>
  <c r="R33" i="31"/>
  <c r="Q33" i="31"/>
  <c r="T32" i="31"/>
  <c r="S32" i="31"/>
  <c r="R32" i="31"/>
  <c r="Q32" i="31"/>
  <c r="T30" i="31"/>
  <c r="T35" i="31" s="1"/>
  <c r="R30" i="31"/>
  <c r="R35" i="31" s="1"/>
  <c r="T29" i="31"/>
  <c r="T34" i="31" s="1"/>
  <c r="T21" i="31"/>
  <c r="R21" i="31"/>
  <c r="R26" i="31" l="1"/>
  <c r="R31" i="31" s="1"/>
  <c r="S21" i="31"/>
  <c r="Q35" i="31"/>
  <c r="S35" i="31"/>
  <c r="S26" i="31"/>
  <c r="T26" i="31"/>
  <c r="T31" i="31" s="1"/>
  <c r="S31" i="31" l="1"/>
  <c r="L69" i="31" l="1"/>
  <c r="K69" i="31"/>
  <c r="L35" i="31"/>
  <c r="K35" i="31"/>
  <c r="L34" i="31"/>
  <c r="K34" i="31"/>
  <c r="L33" i="31"/>
  <c r="K33" i="31"/>
  <c r="L32" i="31"/>
  <c r="K32" i="31"/>
  <c r="L26" i="31"/>
  <c r="L31" i="31" s="1"/>
  <c r="K26" i="31"/>
  <c r="K31" i="31" s="1"/>
  <c r="L21" i="31"/>
  <c r="K21" i="31"/>
  <c r="I69" i="31"/>
  <c r="I35" i="31"/>
  <c r="I34" i="31"/>
  <c r="I33" i="31"/>
  <c r="I32" i="31"/>
  <c r="I26" i="31"/>
  <c r="I31" i="31" s="1"/>
  <c r="I21" i="31"/>
  <c r="AB26" i="31" l="1"/>
  <c r="AA26" i="31"/>
  <c r="Z26" i="31"/>
  <c r="Y26" i="31"/>
  <c r="X26" i="31"/>
  <c r="W26" i="31"/>
  <c r="V26" i="31"/>
  <c r="U26" i="31"/>
  <c r="J26" i="31"/>
  <c r="E26" i="31"/>
  <c r="C70" i="22"/>
  <c r="AC68" i="31" l="1"/>
  <c r="C68" i="31" s="1"/>
  <c r="F68" i="31" s="1"/>
  <c r="E35" i="31" l="1"/>
  <c r="F34" i="31"/>
  <c r="E34" i="31"/>
  <c r="H33" i="31"/>
  <c r="G33" i="31"/>
  <c r="F33" i="31"/>
  <c r="E33" i="31"/>
  <c r="D33" i="31"/>
  <c r="C33" i="31"/>
  <c r="H32" i="31"/>
  <c r="G32" i="31"/>
  <c r="F32" i="31"/>
  <c r="E32" i="31"/>
  <c r="D32" i="31"/>
  <c r="C32" i="31"/>
  <c r="H29" i="31"/>
  <c r="H34" i="31" s="1"/>
  <c r="E31" i="31"/>
  <c r="E21" i="31"/>
  <c r="AD80" i="31"/>
  <c r="AD33" i="31"/>
  <c r="AC33" i="31"/>
  <c r="AD32" i="31"/>
  <c r="AC32" i="31"/>
  <c r="AD30" i="31"/>
  <c r="D30" i="31" s="1"/>
  <c r="AC30" i="31"/>
  <c r="AC29" i="31"/>
  <c r="C29" i="31" s="1"/>
  <c r="C34" i="31" s="1"/>
  <c r="AC25" i="31"/>
  <c r="C25" i="31" s="1"/>
  <c r="F25" i="31" s="1"/>
  <c r="AC24" i="31"/>
  <c r="C24" i="31" s="1"/>
  <c r="F24" i="31" s="1"/>
  <c r="F21" i="31" l="1"/>
  <c r="G35" i="31"/>
  <c r="AD35" i="31"/>
  <c r="H35" i="31"/>
  <c r="H26" i="31"/>
  <c r="H31" i="31" s="1"/>
  <c r="AC35" i="31"/>
  <c r="AC26" i="31"/>
  <c r="AC31" i="31" s="1"/>
  <c r="C30" i="31"/>
  <c r="F30" i="31" s="1"/>
  <c r="AD68" i="31"/>
  <c r="D68" i="31" s="1"/>
  <c r="C21" i="31"/>
  <c r="G29" i="31"/>
  <c r="G26" i="31" s="1"/>
  <c r="AC21" i="31"/>
  <c r="AC80" i="31"/>
  <c r="G25" i="31"/>
  <c r="AD29" i="31"/>
  <c r="D29" i="31" s="1"/>
  <c r="AC34" i="31"/>
  <c r="AD26" i="31" l="1"/>
  <c r="AD31" i="31" s="1"/>
  <c r="F26" i="31"/>
  <c r="F31" i="31" s="1"/>
  <c r="F35" i="31"/>
  <c r="D35" i="31"/>
  <c r="D26" i="31"/>
  <c r="C35" i="31"/>
  <c r="C26" i="31"/>
  <c r="C31" i="31" s="1"/>
  <c r="AD24" i="31"/>
  <c r="D24" i="31" s="1"/>
  <c r="C68" i="22"/>
  <c r="G21" i="31"/>
  <c r="G31" i="31"/>
  <c r="G34" i="31"/>
  <c r="AD34" i="31"/>
  <c r="H25" i="31" l="1"/>
  <c r="H21" i="31" s="1"/>
  <c r="AD25" i="31"/>
  <c r="D25" i="31" s="1"/>
  <c r="D34" i="31"/>
  <c r="D31" i="31"/>
  <c r="D21" i="31" l="1"/>
  <c r="AD21" i="31"/>
  <c r="C101" i="22"/>
  <c r="J31" i="31"/>
  <c r="J69" i="31"/>
  <c r="J35" i="31"/>
  <c r="J34" i="31"/>
  <c r="J33" i="31"/>
  <c r="J32" i="31"/>
  <c r="J21" i="31"/>
  <c r="AE34" i="31" l="1"/>
  <c r="AE35" i="31" l="1"/>
  <c r="AE33" i="31"/>
  <c r="AE32" i="31"/>
  <c r="AE31"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<sst xmlns="http://schemas.openxmlformats.org/spreadsheetml/2006/main" count="3291" uniqueCount="592">
  <si>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</si>
  <si>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</si>
  <si>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</si>
  <si>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</si>
  <si>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</si>
  <si>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</si>
  <si>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</si>
  <si>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</si>
  <si>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</si>
  <si>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</si>
  <si>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</si>
  <si>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</si>
  <si>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</si>
  <si>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</si>
  <si>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</si>
  <si>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</si>
  <si>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</si>
  <si>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</si>
  <si>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</si>
  <si>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</si>
  <si>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</si>
  <si>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</si>
  <si>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</si>
  <si>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</si>
  <si>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</si>
  <si>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</si>
  <si>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</si>
  <si>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</si>
  <si>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</si>
  <si>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</si>
  <si>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</si>
  <si>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</si>
  <si>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</si>
  <si>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</si>
  <si>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</si>
  <si>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</si>
  <si>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</si>
  <si>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</si>
  <si>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</si>
  <si>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</si>
  <si>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</si>
  <si>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</si>
  <si>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</si>
  <si>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</si>
  <si>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</si>
  <si>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</si>
  <si>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</si>
  <si>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</si>
  <si>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</si>
  <si>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</si>
  <si>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</si>
  <si>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</si>
  <si>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</si>
  <si>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</si>
  <si>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</si>
  <si>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</si>
  <si>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</si>
  <si>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</si>
  <si>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</si>
  <si>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</si>
  <si>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</si>
  <si>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</si>
  <si>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</si>
  <si>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</si>
  <si>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</si>
  <si>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</si>
  <si>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</si>
  <si>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</si>
  <si>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</si>
  <si>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</si>
  <si>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</si>
  <si>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</si>
  <si>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</si>
  <si>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</si>
  <si>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</si>
  <si>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</si>
  <si>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</si>
  <si>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</si>
  <si>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</si>
  <si>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</si>
  <si>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</si>
  <si>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</si>
  <si>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</si>
  <si>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</si>
  <si>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</si>
  <si>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</si>
  <si>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</si>
  <si>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</si>
  <si>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</si>
  <si>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</si>
  <si>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</si>
  <si>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</si>
  <si>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</si>
  <si>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</si>
  <si>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</si>
  <si>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</si>
  <si>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</si>
  <si>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</si>
  <si>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</si>
  <si>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</si>
  <si>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</si>
  <si>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</si>
  <si>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</si>
  <si>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</si>
  <si>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</si>
  <si>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</si>
  <si>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</si>
  <si>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</si>
  <si>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</si>
  <si>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</si>
  <si>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</si>
  <si>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</si>
  <si>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</si>
  <si>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</si>
  <si>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</si>
  <si>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</si>
  <si>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</si>
  <si>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</si>
  <si>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</si>
  <si>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</si>
  <si>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</si>
  <si>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</si>
  <si>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</si>
  <si>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</si>
  <si>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</si>
  <si>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</si>
  <si>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</si>
  <si>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</si>
  <si>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</si>
  <si>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</si>
  <si>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</si>
  <si>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</si>
  <si>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</si>
  <si>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</si>
  <si>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</si>
  <si>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</si>
  <si>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</si>
  <si>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</si>
  <si>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</si>
  <si>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</si>
  <si>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</si>
  <si>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</si>
  <si>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</si>
  <si>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</si>
  <si>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</si>
  <si>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</si>
  <si>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</si>
  <si>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</si>
  <si>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</si>
  <si>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</si>
  <si>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</si>
  <si>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</si>
  <si>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</si>
  <si>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</si>
  <si>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</si>
  <si>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</si>
  <si>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</si>
  <si>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</si>
  <si>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</si>
  <si>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</si>
  <si>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</si>
  <si>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</si>
  <si>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</si>
  <si>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</si>
  <si>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</si>
  <si>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</si>
  <si>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</si>
  <si>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</si>
  <si>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</si>
  <si>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</si>
  <si>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</si>
  <si>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</si>
  <si>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</si>
  <si>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</si>
  <si>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</si>
  <si>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</si>
  <si>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</si>
  <si>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</si>
  <si>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</si>
  <si>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</si>
  <si>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</si>
  <si>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</si>
  <si>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</si>
  <si>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</si>
  <si>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</si>
  <si>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</si>
  <si>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</si>
  <si>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</si>
  <si>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</si>
  <si>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</si>
  <si>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</si>
  <si>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</si>
  <si>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</si>
  <si>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</si>
  <si>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</si>
  <si>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</si>
  <si>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</si>
  <si>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</si>
  <si>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</si>
  <si>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</si>
  <si>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</si>
  <si>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</si>
  <si>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</si>
  <si>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</si>
  <si>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</si>
  <si>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</si>
  <si>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</si>
  <si>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</si>
  <si>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</si>
  <si>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</si>
  <si>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</si>
  <si>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</si>
  <si>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</si>
  <si>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</si>
  <si>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</si>
  <si>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</si>
  <si>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</si>
  <si>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</si>
  <si>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</si>
  <si>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</si>
  <si>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</si>
  <si>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</si>
  <si>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</si>
  <si>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</si>
  <si>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</si>
  <si>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</si>
  <si>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</si>
  <si>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</si>
  <si>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</si>
  <si>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</si>
  <si>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</si>
  <si>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</si>
  <si>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</si>
  <si>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</si>
  <si>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</si>
  <si>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</si>
  <si>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</si>
  <si>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</si>
  <si>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</si>
  <si>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</si>
  <si>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</si>
  <si>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</si>
  <si>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</si>
  <si>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</si>
  <si>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</si>
  <si>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</si>
  <si>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</si>
  <si>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</si>
  <si>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</si>
  <si>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</si>
  <si>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</si>
  <si>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</si>
  <si>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</si>
  <si>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</si>
  <si>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</si>
  <si>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</si>
  <si>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</si>
  <si>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</si>
  <si>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</si>
  <si>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</si>
  <si>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</si>
  <si>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</si>
  <si>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</si>
  <si>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</si>
  <si>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</si>
  <si>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</si>
  <si>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</si>
  <si>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</si>
  <si>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</si>
  <si>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</si>
  <si>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</si>
  <si>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</si>
  <si>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</si>
  <si>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</si>
  <si>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</si>
  <si>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</si>
  <si>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</si>
  <si>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</si>
  <si>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</si>
  <si>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</si>
  <si>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</si>
  <si>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</si>
  <si>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</si>
  <si>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</si>
  <si>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</si>
  <si>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</si>
  <si>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</si>
  <si>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</si>
  <si>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</si>
  <si>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</si>
  <si>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</si>
  <si>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</si>
  <si>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</si>
  <si>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</si>
  <si>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</si>
  <si>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</si>
  <si>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</si>
  <si>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</si>
  <si>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</si>
  <si>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</si>
  <si>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</si>
  <si>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</si>
  <si>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</si>
  <si>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</si>
  <si>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</si>
  <si>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</si>
  <si>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</si>
  <si>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</si>
  <si>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</si>
  <si>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</si>
  <si>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</si>
  <si>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</si>
  <si>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</si>
  <si>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</si>
  <si>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</si>
  <si>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</si>
  <si>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</si>
  <si>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</si>
  <si>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</si>
  <si>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</si>
  <si>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</si>
  <si>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</si>
  <si>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</si>
  <si>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</si>
  <si>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</si>
  <si>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</si>
  <si>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</si>
  <si>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</si>
  <si>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</si>
  <si>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</si>
  <si>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</si>
  <si>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</si>
  <si>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</si>
  <si>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</si>
  <si>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</si>
  <si>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</si>
  <si>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</si>
  <si>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</si>
  <si>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</si>
  <si>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</si>
  <si>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</si>
  <si>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</si>
  <si>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</si>
  <si>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</si>
  <si>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</si>
  <si>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</si>
  <si>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</si>
  <si>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</si>
  <si>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</si>
  <si>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</si>
  <si>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</si>
  <si>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</si>
  <si>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</si>
  <si>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</si>
  <si>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</si>
  <si>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</si>
  <si>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</si>
  <si>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</si>
  <si>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</si>
  <si>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</si>
  <si>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</si>
  <si>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</si>
  <si>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</si>
  <si>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</si>
  <si>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</si>
  <si>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</si>
  <si>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</si>
  <si>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</si>
  <si>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</si>
  <si>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</si>
  <si>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</si>
  <si>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</si>
  <si>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</si>
  <si>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</si>
  <si>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</si>
  <si>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</si>
  <si>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</si>
  <si>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</si>
  <si>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</si>
  <si>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</si>
  <si>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</si>
  <si>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</si>
  <si>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</si>
  <si>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</si>
  <si>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</si>
  <si>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</si>
  <si>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</si>
  <si>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</si>
  <si>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</si>
  <si>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</si>
  <si>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</si>
  <si>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</si>
  <si>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</si>
  <si>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</si>
  <si>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</si>
  <si>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</si>
  <si>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</si>
  <si>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</si>
  <si>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</si>
  <si>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</si>
  <si>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</si>
  <si>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</si>
  <si>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</si>
  <si>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</si>
  <si>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</si>
  <si>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</si>
  <si>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</si>
  <si>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</si>
  <si>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</si>
  <si>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</si>
  <si>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</si>
  <si>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</si>
  <si>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</si>
  <si>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</si>
  <si>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</si>
  <si>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</si>
  <si>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</si>
  <si>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</si>
  <si>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</si>
  <si>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</si>
  <si>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</si>
  <si>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</si>
  <si>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</si>
  <si>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</si>
  <si>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</si>
  <si>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</si>
  <si>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</si>
  <si>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</si>
  <si>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</si>
  <si>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</si>
  <si>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</si>
  <si>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</si>
  <si>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</si>
  <si>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</si>
  <si>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</si>
  <si>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</si>
  <si>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</si>
  <si>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</si>
  <si>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</si>
  <si>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</si>
  <si>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</si>
  <si>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</si>
  <si>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</si>
  <si>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</si>
  <si>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</si>
  <si>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</si>
  <si>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</si>
  <si>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</si>
  <si>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</si>
  <si>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</si>
  <si>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</si>
  <si>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</si>
  <si>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</si>
  <si>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</si>
  <si>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</si>
  <si>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</si>
  <si>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</si>
  <si>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</si>
  <si>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</si>
  <si>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</si>
  <si>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</si>
  <si>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</si>
  <si>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</si>
  <si>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</si>
  <si>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</si>
  <si>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</si>
  <si>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</si>
  <si>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</si>
  <si>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</si>
  <si>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</si>
  <si>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</si>
  <si>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</si>
  <si>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</si>
  <si>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</si>
  <si>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</si>
  <si>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</si>
  <si>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</si>
  <si>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</si>
  <si>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</si>
  <si>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</si>
  <si>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</si>
  <si>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</si>
  <si>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</si>
  <si>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</si>
  <si>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</si>
  <si>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</si>
  <si>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</si>
  <si>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</si>
  <si>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</si>
  <si>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</si>
  <si>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</si>
  <si>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</si>
  <si>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</si>
  <si>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</si>
  <si>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</si>
  <si>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</si>
  <si>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</si>
  <si>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</si>
  <si>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</si>
  <si>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</si>
  <si>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</si>
  <si>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</si>
  <si>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</si>
  <si>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</si>
  <si>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</si>
  <si>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</si>
  <si>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</si>
  <si>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</si>
  <si>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</si>
  <si>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</si>
  <si>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</si>
  <si>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</si>
  <si>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</si>
  <si>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</si>
  <si>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</si>
  <si>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</si>
  <si>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</si>
  <si>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</si>
  <si>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</si>
  <si>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</si>
  <si>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</si>
  <si>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</si>
  <si>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</si>
  <si>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</si>
  <si>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</si>
  <si>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</si>
  <si>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</si>
  <si>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</si>
  <si>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</si>
  <si>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</si>
  <si>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</si>
  <si>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</si>
  <si>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</si>
  <si>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</si>
  <si>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</si>
  <si>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</si>
  <si>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</si>
  <si>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</si>
  <si>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</si>
  <si>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</si>
  <si>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</si>
  <si>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</si>
  <si>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</si>
  <si>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</si>
  <si>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</si>
  <si>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</si>
  <si>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</si>
  <si>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</si>
  <si>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</si>
  <si>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</si>
  <si>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</si>
  <si>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</si>
  <si>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</si>
  <si>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</si>
  <si>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</si>
  <si>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</si>
  <si>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</si>
  <si>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</si>
  <si>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 xml:space="preserve">Целью развития системы «CRM юридических лиц» является расширение ее функциональных возможностей в части:
 - повышения эффективности работы сотрудников и сокращения времени на обработку обращений клиентов за счет автоматизации основных бизнес-процессов;
- обеспечения электронного документооборота в рамках работы с клиентами на базе CRM;
- настройки глубокого анализа данных о клиентской базе компании;
- упрощение информационного взаимодействия между Обществом и конечным клиентом;
- реализации поиска статистических закономерностей в данных для выработки наиболее эффективной стратегии маркетинга, продаж, обслуживания клиентов и т.п. </t>
  </si>
  <si>
    <t>НМА - 1 штука</t>
  </si>
  <si>
    <t>Актуализация коммерческих предложений</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</si>
  <si>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</si>
  <si>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</si>
  <si>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</si>
  <si>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</si>
  <si>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</si>
  <si>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</si>
  <si>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</si>
  <si>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</si>
  <si>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</si>
  <si>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</si>
  <si>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</si>
  <si>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</si>
  <si>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</si>
  <si>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</si>
  <si>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В результате выполнения работ будут реализованы новые функциональные возможности Системы, что повысит эффективность работы сотрудников, приведет к сокращению времени на обработку обращений клиентов, упростит информационное взаимодействие между Обществом и конечным клиентом и предоставит возможность проведения анализа данных о клиентской базе компании для выработки наиболее эффективной стратегии маркетинга, продаж, обслуживания клиентов и т.п.</t>
  </si>
  <si>
    <t>Доработка программного обеспечения планируется с целью расширения функциональных возможностей Системы, с изменениями федерального и регионального законодательства, с бизнес-процессами дистанционного взаимодействия с клиентами Общества.
Работы будут производиться компанией ООО «СИГМА», являющейся поставщиком решения. ООО «СИГМА» с 2005 года оказывает услуги АО «Петербургская сбытовая компания» в части сопровождения, развития и модернизации: биллинговых систем, CRM юридических лиц, информационной системы электронного архива документов. Указанная компания обеспечивает соблюдение единого подхода АО «Петербургская сбытовая компания» к технологическим решениям при разработке, модернизации, настройке и технической поддержке прикладного программного обеспечения.
Требования по конкретным доработкам будут формализованы в течение года, на основании изменения законодательства, а также требований розничного бизнеса будет сформирован перечень доработок. Все изменения проходят централизованное согласование с Блоком розничного бизнеса ПАО «Интер РАО» и направляются на реализацию в виде запросов на изменение.
Увеличение трудозатрат на развитие обусловлено постепенным расширением функциональности системы и ростом числа лицевых счетов, в том числе за счет физических лиц в рамках единой базы.
Перечень и приоритетность работ в рамках текущего развития централизованных систем формируется Центром методологии энергосбытовой деятельности ЦРБ, с учетом запросов на изменения, поступающих от компаний Группы. Оценка совокупных объемов трудозатрат и их распределение по ДО также осуществляются централизованно. Конкретные виды работ в рамках договора определяются и согласовываются на основании  ЗНИ, функциональных спецификаций, программ и методик испытаний.</t>
  </si>
  <si>
    <t xml:space="preserve">       В 2019 году были проведены работы по проекту Группы «Интер РАО» для создания и внедрения системы «CRM юридических лиц» (далее – «Система»). В 2020 году автоматизирована часть основных бизнес-процессов взаимодействия с клиентами Общества.
       В рамках развития Системы «CRM юридических лиц» в 2025 году будут выполнены задачи по развитию Системы, что позволит повысить уровень удовлетворенности клиентов и сотрудников АО «Петербургская сбытовая компания» за счет снижения репутационных рисков Общества и устранения инцидентов по критичным для бизнеса процессам и операциям.
       Результатом развития Системы является увеличение количества и качества on-line коммуникаций с клиентами. Информационная система посредством интеграции с биллинговыми системами будет осуществлять автоматическую информационную рассылку потребителям Общества о выставлении платежно-расчетных документов, уведомлений о задолженности, сроках оплаты и отключениях.
       В случае отказа от реализации проекта Общество не сможет развиваться в направлении повышения качества и доступности дистанционного обслуживания</t>
  </si>
  <si>
    <t>Планируемый на 01.01.2025</t>
  </si>
  <si>
    <t>Предложение по корректировке утвержденного плана 
на 01.01.2025</t>
  </si>
  <si>
    <t>Фактическое значение на 01.01.2024</t>
  </si>
  <si>
    <t>2028 год</t>
  </si>
  <si>
    <t>Предложение по корректировке планового значения</t>
  </si>
  <si>
    <t>O_15.26.0295</t>
  </si>
  <si>
    <t>Модернизация системы «CRM юридических лиц» в 2026 году , объект НМА 1 шт.</t>
  </si>
  <si>
    <t>Полная стоимость проекта с учётом двух регионов присутствия - 38 136 тыс. руб.</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</si>
  <si>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</si>
  <si>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</si>
  <si>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</si>
  <si>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</si>
  <si>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</si>
  <si>
    <t>Коммерческое предложение от 17.09.2024 № ИСХ-СМ-240917/-8 (КП_развитие CRM 2025-2029.pdf) с учётом перерасчёта по письму ЦРБ ПАО "Интер РАО" от 21.08.2024 № ИН/КП/ОД/125 (О_планировании_расходов_по_ГК_Сигма.docx)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</si>
</sst>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9" fontId="56" fillId="0" borderId="1" xfId="284" applyFont="1" applyFill="1" applyBorder="1" applyAlignment="1" applyProtection="1">
      <alignment horizontal="center" vertical="center"/>
      <protection locked="0"/>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9">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46">
          <cell r="U46">
            <v>7.1460100553872072</v>
          </cell>
          <cell r="X46">
            <v>7.1460100553872072</v>
          </cell>
        </row>
      </sheetData>
      <sheetData sheetId="1">
        <row r="46">
          <cell r="P46">
            <v>5.9550083787447292</v>
          </cell>
        </row>
      </sheetData>
      <sheetData sheetId="2"/>
      <sheetData sheetId="3">
        <row r="46">
          <cell r="K46">
            <v>5.9550083787447292</v>
          </cell>
          <cell r="M46" t="str">
            <v>нд</v>
          </cell>
        </row>
      </sheetData>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18">
          <cell r="R18">
            <v>10222.584474182026</v>
          </cell>
          <cell r="AD18">
            <v>8518.820395151688</v>
          </cell>
          <cell r="AU18">
            <v>8518.820395151688</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row>
        <row r="29">
          <cell r="O29" t="str">
            <v>нд</v>
          </cell>
        </row>
        <row r="30">
          <cell r="M30" t="str">
            <v>нд</v>
          </cell>
          <cell r="O30" t="str">
            <v>нд</v>
          </cell>
        </row>
      </sheetData>
      <sheetData sheetId="4"/>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80" zoomScaleNormal="90" zoomScaleSheetLayoutView="80" workbookViewId="0">
      <selection activeCell="B22" sqref="B22"/>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60.5703125" style="70" customWidth="1"/>
    <col min="7" max="16384" width="9.140625" style="70"/>
  </cols>
  <sheetData>
    <row r="1" spans="1:6" ht="15.75" x14ac:dyDescent="0.25">
      <c r="A1" s="243" t="s">
        <v>423</v>
      </c>
      <c r="B1" s="243"/>
      <c r="C1" s="243"/>
      <c r="D1" s="89"/>
      <c r="E1" s="89"/>
      <c r="F1" s="89"/>
    </row>
    <row r="2" spans="1:6" ht="20.25" x14ac:dyDescent="0.25">
      <c r="A2" s="244" t="s">
        <v>407</v>
      </c>
      <c r="B2" s="244"/>
      <c r="C2" s="244"/>
      <c r="D2" s="89"/>
      <c r="E2" s="89"/>
      <c r="F2" s="89"/>
    </row>
    <row r="3" spans="1:6" ht="18.75" x14ac:dyDescent="0.25">
      <c r="A3" s="245"/>
      <c r="B3" s="245"/>
      <c r="C3" s="245"/>
      <c r="D3" s="89"/>
      <c r="E3" s="89"/>
      <c r="F3" s="89"/>
    </row>
    <row r="4" spans="1:6" x14ac:dyDescent="0.25">
      <c r="A4" s="246" t="s">
        <v>433</v>
      </c>
      <c r="B4" s="246"/>
      <c r="C4" s="246"/>
      <c r="D4" s="89"/>
      <c r="E4" s="89"/>
      <c r="F4" s="89"/>
    </row>
    <row r="5" spans="1:6" ht="15.75" x14ac:dyDescent="0.25">
      <c r="A5" s="247" t="s">
        <v>408</v>
      </c>
      <c r="B5" s="247"/>
      <c r="C5" s="247"/>
      <c r="D5" s="89"/>
      <c r="E5" s="89"/>
      <c r="F5" s="89"/>
    </row>
    <row r="6" spans="1:6" ht="15.75" x14ac:dyDescent="0.25">
      <c r="A6" s="240"/>
      <c r="B6" s="240"/>
      <c r="C6" s="240"/>
      <c r="D6" s="89"/>
      <c r="E6" s="89"/>
      <c r="F6" s="89"/>
    </row>
    <row r="7" spans="1:6" ht="15.75" x14ac:dyDescent="0.25">
      <c r="A7" s="242">
        <v>7841322249</v>
      </c>
      <c r="B7" s="242"/>
      <c r="C7" s="242"/>
      <c r="D7" s="89"/>
      <c r="E7" s="89"/>
      <c r="F7" s="89"/>
    </row>
    <row r="8" spans="1:6" ht="15.75" x14ac:dyDescent="0.25">
      <c r="A8" s="240" t="s">
        <v>412</v>
      </c>
      <c r="B8" s="240"/>
      <c r="C8" s="240"/>
      <c r="D8" s="89"/>
      <c r="E8" s="89"/>
      <c r="F8" s="89"/>
    </row>
    <row r="9" spans="1:6" ht="15.75" x14ac:dyDescent="0.25">
      <c r="A9" s="87"/>
      <c r="B9" s="87"/>
      <c r="C9" s="87"/>
      <c r="D9" s="89"/>
      <c r="E9" s="89"/>
      <c r="F9" s="89"/>
    </row>
    <row r="10" spans="1:6" ht="18.75" x14ac:dyDescent="0.25">
      <c r="A10" s="239" t="s">
        <v>413</v>
      </c>
      <c r="B10" s="239"/>
      <c r="C10" s="239"/>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583</v>
      </c>
      <c r="D13" s="89"/>
      <c r="E13" s="89"/>
      <c r="F13" s="89"/>
    </row>
    <row r="14" spans="1:6" ht="31.5" x14ac:dyDescent="0.25">
      <c r="A14" s="84">
        <v>2</v>
      </c>
      <c r="B14" s="85" t="s">
        <v>415</v>
      </c>
      <c r="C14" s="1" t="s">
        <v>584</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1" t="s">
        <v>421</v>
      </c>
      <c r="B20" s="241"/>
      <c r="C20" s="241"/>
      <c r="D20" s="241"/>
      <c r="E20" s="241"/>
      <c r="F20" s="241"/>
    </row>
    <row r="21" spans="1:6" ht="47.25" x14ac:dyDescent="0.25">
      <c r="A21" s="86" t="s">
        <v>96</v>
      </c>
      <c r="B21" s="86" t="s">
        <v>424</v>
      </c>
      <c r="C21" s="86" t="s">
        <v>425</v>
      </c>
      <c r="D21" s="86" t="s">
        <v>422</v>
      </c>
      <c r="E21" s="86" t="s">
        <v>419</v>
      </c>
      <c r="F21" s="86" t="s">
        <v>420</v>
      </c>
    </row>
    <row r="22" spans="1:6" ht="92.25" customHeight="1" x14ac:dyDescent="0.25">
      <c r="A22" s="234">
        <v>1</v>
      </c>
      <c r="B22" s="234" t="s">
        <v>435</v>
      </c>
      <c r="C22" s="238" t="s">
        <v>586</v>
      </c>
      <c r="D22" s="235">
        <v>45625</v>
      </c>
      <c r="E22" s="236" t="s">
        <v>587</v>
      </c>
      <c r="F22" s="237" t="s">
        <v>588</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8" priority="25">
      <formula>ISBLANK($A$4)</formula>
    </cfRule>
  </conditionalFormatting>
  <conditionalFormatting sqref="A7:C7">
    <cfRule type="expression" dxfId="97" priority="19">
      <formula>ISBLANK($A$7)</formula>
    </cfRule>
  </conditionalFormatting>
  <conditionalFormatting sqref="C13:C15 A22:B22">
    <cfRule type="expression" dxfId="96" priority="18">
      <formula>ISBLANK(A13)</formula>
    </cfRule>
  </conditionalFormatting>
  <conditionalFormatting sqref="C16:C17">
    <cfRule type="expression" dxfId="95" priority="1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A22:B22 G22:XFD22">
    <cfRule type="expression" dxfId="94" priority="13">
      <formula>CELL("защита",A1)</formula>
    </cfRule>
  </conditionalFormatting>
  <conditionalFormatting sqref="A23:F1048576">
    <cfRule type="expression" dxfId="93" priority="14">
      <formula>ISBLANK(A23)</formula>
    </cfRule>
  </conditionalFormatting>
  <conditionalFormatting sqref="C22:F22">
    <cfRule type="expression" dxfId="92" priority="1">
      <formula>CELL("защита",C22)</formula>
    </cfRule>
  </conditionalFormatting>
  <conditionalFormatting sqref="C22:F22">
    <cfRule type="expression" dxfId="91"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55" customFormat="1" ht="18.75" customHeight="1" x14ac:dyDescent="0.2">
      <c r="A7" s="258" t="str">
        <f>IF(ISBLANK('1'!C13),CONCATENATE("В разделе 1 формы заполните показатель"," '",'1'!B13,"' "),'1'!C13)</f>
        <v>O_15.26.0295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s="61" customFormat="1" ht="18.75" x14ac:dyDescent="0.2">
      <c r="A10" s="258" t="str">
        <f>IF(ISBLANK('1'!C14),CONCATENATE("В разделе 1 формы заполните показатель"," '",'1'!B14,"' "),'1'!C14)</f>
        <v>Модернизация системы «CRM юридических лиц»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s="61" customFormat="1" ht="24.7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s="61" customFormat="1" ht="24.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s="61" customFormat="1" ht="24.75" customHeight="1" x14ac:dyDescent="0.2">
      <c r="A15" s="273" t="s">
        <v>245</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row>
    <row r="17" spans="1:131" ht="85.5" customHeight="1" x14ac:dyDescent="0.25">
      <c r="A17" s="274" t="s">
        <v>96</v>
      </c>
      <c r="B17" s="286" t="s">
        <v>150</v>
      </c>
      <c r="C17" s="287"/>
      <c r="D17" s="290" t="s">
        <v>156</v>
      </c>
      <c r="E17" s="290"/>
      <c r="F17" s="290"/>
      <c r="G17" s="290"/>
      <c r="H17" s="290"/>
      <c r="I17" s="277" t="s">
        <v>151</v>
      </c>
      <c r="J17" s="277" t="s">
        <v>35</v>
      </c>
      <c r="K17" s="286" t="s">
        <v>106</v>
      </c>
      <c r="L17" s="287"/>
      <c r="M17" s="286" t="s">
        <v>104</v>
      </c>
      <c r="N17" s="287"/>
      <c r="O17" s="286" t="s">
        <v>34</v>
      </c>
      <c r="P17" s="287"/>
      <c r="Q17" s="290" t="s">
        <v>33</v>
      </c>
      <c r="R17" s="291" t="s">
        <v>145</v>
      </c>
      <c r="S17" s="291"/>
      <c r="T17" s="291"/>
      <c r="U17" s="291"/>
      <c r="V17" s="291" t="s">
        <v>147</v>
      </c>
      <c r="W17" s="291"/>
      <c r="X17" s="291"/>
      <c r="Y17" s="291"/>
      <c r="Z17" s="277" t="s">
        <v>148</v>
      </c>
      <c r="AA17" s="277" t="s">
        <v>149</v>
      </c>
      <c r="AB17" s="292" t="s">
        <v>31</v>
      </c>
      <c r="AC17" s="293"/>
      <c r="AD17" s="294"/>
      <c r="AE17" s="292" t="s">
        <v>30</v>
      </c>
      <c r="AF17" s="293"/>
      <c r="AG17" s="292" t="s">
        <v>236</v>
      </c>
      <c r="AH17" s="293"/>
      <c r="AI17" s="293"/>
      <c r="AJ17" s="293"/>
      <c r="AK17" s="294"/>
    </row>
    <row r="18" spans="1:131" ht="204.75" customHeight="1" x14ac:dyDescent="0.25">
      <c r="A18" s="275"/>
      <c r="B18" s="288"/>
      <c r="C18" s="289"/>
      <c r="D18" s="277" t="s">
        <v>293</v>
      </c>
      <c r="E18" s="290" t="s">
        <v>294</v>
      </c>
      <c r="F18" s="290"/>
      <c r="G18" s="333" t="s">
        <v>295</v>
      </c>
      <c r="H18" s="334"/>
      <c r="I18" s="278"/>
      <c r="J18" s="278"/>
      <c r="K18" s="288"/>
      <c r="L18" s="289"/>
      <c r="M18" s="288"/>
      <c r="N18" s="289"/>
      <c r="O18" s="288"/>
      <c r="P18" s="289"/>
      <c r="Q18" s="290"/>
      <c r="R18" s="290" t="s">
        <v>278</v>
      </c>
      <c r="S18" s="290"/>
      <c r="T18" s="333" t="s">
        <v>296</v>
      </c>
      <c r="U18" s="334"/>
      <c r="V18" s="291" t="s">
        <v>146</v>
      </c>
      <c r="W18" s="291"/>
      <c r="X18" s="292" t="s">
        <v>297</v>
      </c>
      <c r="Y18" s="294"/>
      <c r="Z18" s="285"/>
      <c r="AA18" s="278"/>
      <c r="AB18" s="98" t="s">
        <v>272</v>
      </c>
      <c r="AC18" s="98" t="s">
        <v>273</v>
      </c>
      <c r="AD18" s="99" t="s">
        <v>88</v>
      </c>
      <c r="AE18" s="99" t="s">
        <v>29</v>
      </c>
      <c r="AF18" s="99" t="s">
        <v>28</v>
      </c>
      <c r="AG18" s="277" t="s">
        <v>283</v>
      </c>
      <c r="AH18" s="291" t="s">
        <v>276</v>
      </c>
      <c r="AI18" s="291"/>
      <c r="AJ18" s="290" t="s">
        <v>277</v>
      </c>
      <c r="AK18" s="290"/>
    </row>
    <row r="19" spans="1:131" ht="51.75" customHeight="1" x14ac:dyDescent="0.25">
      <c r="A19" s="276"/>
      <c r="B19" s="99" t="s">
        <v>274</v>
      </c>
      <c r="C19" s="99" t="s">
        <v>275</v>
      </c>
      <c r="D19" s="285"/>
      <c r="E19" s="99" t="s">
        <v>274</v>
      </c>
      <c r="F19" s="99" t="s">
        <v>275</v>
      </c>
      <c r="G19" s="108" t="s">
        <v>217</v>
      </c>
      <c r="H19" s="109" t="s">
        <v>187</v>
      </c>
      <c r="I19" s="285"/>
      <c r="J19" s="285"/>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85"/>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6"/>
      <c r="B1" s="256"/>
      <c r="C1" s="256"/>
      <c r="D1" s="256"/>
      <c r="E1" s="256"/>
      <c r="F1" s="256"/>
      <c r="G1" s="256"/>
      <c r="H1" s="256"/>
      <c r="I1" s="256"/>
      <c r="J1" s="256"/>
      <c r="K1" s="256"/>
      <c r="L1" s="256"/>
      <c r="M1" s="256"/>
      <c r="N1" s="256"/>
      <c r="O1" s="256"/>
    </row>
    <row r="2" spans="1:26"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c r="Y2" s="51"/>
      <c r="Z2" s="51"/>
    </row>
    <row r="3" spans="1:26"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c r="Y3" s="51"/>
      <c r="Z3" s="51"/>
    </row>
    <row r="4" spans="1:26" s="55" customFormat="1" ht="18.75" x14ac:dyDescent="0.2">
      <c r="A4" s="258" t="str">
        <f>IF(ISBLANK('[2]1'!A4:C4),CONCATENATE("На вкладке 1 этого файла заполните показатель"," '",'[2]1'!A5:C5,"' "),'[2]1'!A4:C4)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c r="Y4" s="51"/>
      <c r="Z4" s="51"/>
    </row>
    <row r="5" spans="1:26"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c r="Y5" s="51"/>
      <c r="Z5" s="51"/>
    </row>
    <row r="6" spans="1:26"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c r="Y6" s="51"/>
      <c r="Z6" s="51"/>
    </row>
    <row r="7" spans="1:26" s="55" customFormat="1" ht="18.75" x14ac:dyDescent="0.2">
      <c r="A7" s="258" t="str">
        <f>'2'!A7:C7</f>
        <v>O_15.26.0295</v>
      </c>
      <c r="B7" s="258"/>
      <c r="C7" s="258"/>
      <c r="D7" s="258"/>
      <c r="E7" s="258"/>
      <c r="F7" s="258"/>
      <c r="G7" s="258"/>
      <c r="H7" s="258"/>
      <c r="I7" s="258"/>
      <c r="J7" s="258"/>
      <c r="K7" s="258"/>
      <c r="L7" s="258"/>
      <c r="M7" s="258"/>
      <c r="N7" s="258"/>
      <c r="O7" s="258"/>
      <c r="P7" s="51"/>
      <c r="Q7" s="51"/>
      <c r="R7" s="51"/>
      <c r="S7" s="51"/>
      <c r="T7" s="51"/>
      <c r="U7" s="51"/>
      <c r="V7" s="51"/>
      <c r="W7" s="51"/>
      <c r="X7" s="51"/>
      <c r="Y7" s="51"/>
      <c r="Z7" s="51"/>
    </row>
    <row r="8" spans="1:26"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c r="Y8" s="51"/>
      <c r="Z8" s="51"/>
    </row>
    <row r="9" spans="1:26"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c r="Y9" s="59"/>
      <c r="Z9" s="59"/>
    </row>
    <row r="10" spans="1:26" s="61" customFormat="1" ht="18.75" x14ac:dyDescent="0.2">
      <c r="A10" s="258" t="str">
        <f>'2'!A10:C10</f>
        <v>Модернизация системы «CRM юридических лиц» в 2026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c r="Y10" s="52"/>
      <c r="Z10" s="52"/>
    </row>
    <row r="11" spans="1:26"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c r="Y11" s="53"/>
      <c r="Z11" s="53"/>
    </row>
    <row r="12" spans="1:26"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c r="Y12" s="53"/>
      <c r="Z12" s="53"/>
    </row>
    <row r="13" spans="1:26" s="61" customFormat="1" ht="18.75" customHeight="1" x14ac:dyDescent="0.2">
      <c r="A13" s="312" t="str">
        <f>'2'!A13:C13</f>
        <v>Год, в котором предоставляется информация: 2025 год</v>
      </c>
      <c r="B13" s="312"/>
      <c r="C13" s="312"/>
      <c r="D13" s="312"/>
      <c r="E13" s="312"/>
      <c r="F13" s="312"/>
      <c r="G13" s="312"/>
      <c r="H13" s="312"/>
      <c r="I13" s="312"/>
      <c r="J13" s="312"/>
      <c r="K13" s="312"/>
      <c r="L13" s="312"/>
      <c r="M13" s="312"/>
      <c r="N13" s="312"/>
      <c r="O13" s="312"/>
      <c r="P13" s="62"/>
      <c r="Q13" s="62"/>
      <c r="R13" s="62"/>
      <c r="S13" s="62"/>
      <c r="T13" s="62"/>
      <c r="U13" s="62"/>
      <c r="V13" s="62"/>
      <c r="W13" s="62"/>
    </row>
    <row r="14" spans="1:26" s="61" customFormat="1" ht="18.75" customHeight="1" x14ac:dyDescent="0.2">
      <c r="A14" s="257"/>
      <c r="B14" s="257"/>
      <c r="C14" s="257"/>
      <c r="D14" s="257"/>
      <c r="E14" s="257"/>
      <c r="F14" s="257"/>
      <c r="G14" s="257"/>
      <c r="H14" s="257"/>
      <c r="I14" s="257"/>
      <c r="J14" s="257"/>
      <c r="K14" s="257"/>
      <c r="L14" s="257"/>
      <c r="M14" s="257"/>
      <c r="N14" s="257"/>
      <c r="O14" s="257"/>
      <c r="P14" s="62"/>
      <c r="Q14" s="62"/>
      <c r="R14" s="62"/>
      <c r="S14" s="62"/>
      <c r="T14" s="62"/>
      <c r="U14" s="62"/>
      <c r="V14" s="62"/>
      <c r="W14" s="62"/>
    </row>
    <row r="15" spans="1:26" s="61" customFormat="1" ht="18.75" customHeight="1" x14ac:dyDescent="0.2">
      <c r="A15" s="255" t="s">
        <v>444</v>
      </c>
      <c r="B15" s="255"/>
      <c r="C15" s="255"/>
      <c r="D15" s="255"/>
      <c r="E15" s="255"/>
      <c r="F15" s="255"/>
      <c r="G15" s="255"/>
      <c r="H15" s="255"/>
      <c r="I15" s="255"/>
      <c r="J15" s="255"/>
      <c r="K15" s="255"/>
      <c r="L15" s="255"/>
      <c r="M15" s="255"/>
      <c r="N15" s="255"/>
      <c r="O15" s="255"/>
      <c r="P15" s="62"/>
      <c r="Q15" s="62"/>
      <c r="R15" s="62"/>
      <c r="S15" s="62"/>
      <c r="T15" s="62"/>
      <c r="U15" s="62"/>
      <c r="V15" s="62"/>
      <c r="W15" s="62"/>
    </row>
    <row r="16" spans="1:26" s="61" customFormat="1" ht="22.5" customHeight="1" x14ac:dyDescent="0.2">
      <c r="A16" s="335"/>
      <c r="B16" s="335"/>
      <c r="C16" s="335"/>
      <c r="D16" s="335"/>
      <c r="E16" s="335"/>
      <c r="F16" s="335"/>
      <c r="G16" s="335"/>
      <c r="H16" s="335"/>
      <c r="I16" s="335"/>
      <c r="J16" s="335"/>
      <c r="K16" s="335"/>
      <c r="L16" s="335"/>
      <c r="M16" s="335"/>
      <c r="N16" s="335"/>
      <c r="O16" s="335"/>
      <c r="P16" s="63"/>
      <c r="Q16" s="63"/>
      <c r="R16" s="63"/>
      <c r="S16" s="63"/>
      <c r="T16" s="63"/>
      <c r="U16" s="63"/>
      <c r="V16" s="63"/>
      <c r="W16" s="63"/>
      <c r="X16" s="63"/>
      <c r="Y16" s="63"/>
      <c r="Z16" s="63"/>
    </row>
    <row r="17" spans="1:26" s="61" customFormat="1" ht="78" customHeight="1" x14ac:dyDescent="0.2">
      <c r="A17" s="260" t="s">
        <v>96</v>
      </c>
      <c r="B17" s="260" t="s">
        <v>445</v>
      </c>
      <c r="C17" s="260" t="s">
        <v>446</v>
      </c>
      <c r="D17" s="260" t="s">
        <v>447</v>
      </c>
      <c r="E17" s="336" t="s">
        <v>448</v>
      </c>
      <c r="F17" s="337"/>
      <c r="G17" s="337"/>
      <c r="H17" s="337"/>
      <c r="I17" s="338"/>
      <c r="J17" s="339" t="s">
        <v>449</v>
      </c>
      <c r="K17" s="339"/>
      <c r="L17" s="339"/>
      <c r="M17" s="339"/>
      <c r="N17" s="339"/>
      <c r="O17" s="339"/>
      <c r="P17" s="62"/>
      <c r="Q17" s="62"/>
      <c r="R17" s="62"/>
      <c r="S17" s="62"/>
      <c r="T17" s="62"/>
      <c r="U17" s="62"/>
      <c r="V17" s="62"/>
      <c r="W17" s="62"/>
    </row>
    <row r="18" spans="1:26" s="61" customFormat="1" ht="107.25" customHeight="1" x14ac:dyDescent="0.2">
      <c r="A18" s="260"/>
      <c r="B18" s="260"/>
      <c r="C18" s="260"/>
      <c r="D18" s="260"/>
      <c r="E18" s="151" t="s">
        <v>450</v>
      </c>
      <c r="F18" s="151" t="s">
        <v>451</v>
      </c>
      <c r="G18" s="151" t="s">
        <v>452</v>
      </c>
      <c r="H18" s="151" t="s">
        <v>453</v>
      </c>
      <c r="I18" s="150" t="s">
        <v>454</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4" zoomScale="90" zoomScaleNormal="70" zoomScaleSheetLayoutView="90" workbookViewId="0">
      <selection activeCell="E51" sqref="E51"/>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0"/>
      <c r="B1" s="340"/>
      <c r="C1" s="340"/>
      <c r="D1" s="340"/>
      <c r="E1" s="340"/>
      <c r="F1" s="340"/>
      <c r="G1" s="340"/>
      <c r="H1" s="340"/>
      <c r="I1" s="340"/>
      <c r="J1" s="340"/>
    </row>
    <row r="2" spans="1:10" x14ac:dyDescent="0.2">
      <c r="A2" s="345" t="s">
        <v>0</v>
      </c>
      <c r="B2" s="345"/>
      <c r="C2" s="345"/>
      <c r="D2" s="345"/>
      <c r="E2" s="345"/>
      <c r="F2" s="345"/>
      <c r="G2" s="345"/>
      <c r="H2" s="345"/>
      <c r="I2" s="345"/>
      <c r="J2" s="345"/>
    </row>
    <row r="3" spans="1:10" x14ac:dyDescent="0.2">
      <c r="A3" s="341"/>
      <c r="B3" s="341"/>
      <c r="C3" s="341"/>
      <c r="D3" s="341"/>
      <c r="E3" s="341"/>
      <c r="F3" s="341"/>
      <c r="G3" s="341"/>
      <c r="H3" s="341"/>
      <c r="I3" s="341"/>
      <c r="J3" s="341"/>
    </row>
    <row r="4" spans="1:10" x14ac:dyDescent="0.2">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row>
    <row r="5" spans="1:10" x14ac:dyDescent="0.2">
      <c r="A5" s="341" t="s">
        <v>408</v>
      </c>
      <c r="B5" s="341"/>
      <c r="C5" s="341"/>
      <c r="D5" s="341"/>
      <c r="E5" s="341"/>
      <c r="F5" s="341"/>
      <c r="G5" s="341"/>
      <c r="H5" s="341"/>
      <c r="I5" s="341"/>
      <c r="J5" s="341"/>
    </row>
    <row r="6" spans="1:10" x14ac:dyDescent="0.2">
      <c r="A6" s="341"/>
      <c r="B6" s="341"/>
      <c r="C6" s="341"/>
      <c r="D6" s="341"/>
      <c r="E6" s="341"/>
      <c r="F6" s="341"/>
      <c r="G6" s="341"/>
      <c r="H6" s="341"/>
      <c r="I6" s="341"/>
      <c r="J6" s="341"/>
    </row>
    <row r="7" spans="1:10" x14ac:dyDescent="0.2">
      <c r="A7" s="346" t="str">
        <f>IF(ISBLANK('1'!C13),CONCATENATE("В разделе 1 формы заполните показатель"," '",'1'!B13,"' "),'1'!C13)</f>
        <v>O_15.26.0295</v>
      </c>
      <c r="B7" s="346"/>
      <c r="C7" s="346"/>
      <c r="D7" s="346"/>
      <c r="E7" s="346"/>
      <c r="F7" s="346"/>
      <c r="G7" s="346"/>
      <c r="H7" s="346"/>
      <c r="I7" s="346"/>
      <c r="J7" s="346"/>
    </row>
    <row r="8" spans="1:10" x14ac:dyDescent="0.2">
      <c r="A8" s="341" t="s">
        <v>409</v>
      </c>
      <c r="B8" s="341"/>
      <c r="C8" s="341"/>
      <c r="D8" s="341"/>
      <c r="E8" s="341"/>
      <c r="F8" s="341"/>
      <c r="G8" s="341"/>
      <c r="H8" s="341"/>
      <c r="I8" s="341"/>
      <c r="J8" s="341"/>
    </row>
    <row r="9" spans="1:10" x14ac:dyDescent="0.2">
      <c r="A9" s="343"/>
      <c r="B9" s="343"/>
      <c r="C9" s="343"/>
      <c r="D9" s="343"/>
      <c r="E9" s="343"/>
      <c r="F9" s="343"/>
      <c r="G9" s="343"/>
      <c r="H9" s="343"/>
      <c r="I9" s="343"/>
      <c r="J9" s="343"/>
    </row>
    <row r="10" spans="1:10" x14ac:dyDescent="0.2">
      <c r="A10" s="346" t="str">
        <f>IF(ISBLANK('1'!C14),CONCATENATE("В разделе 1 формы заполните показатель"," '",'1'!B14,"' "),'1'!C14)</f>
        <v>Модернизация системы «CRM юридических лиц» в 2026 году , объект НМА 1 шт.</v>
      </c>
      <c r="B10" s="346"/>
      <c r="C10" s="346"/>
      <c r="D10" s="346"/>
      <c r="E10" s="346"/>
      <c r="F10" s="346"/>
      <c r="G10" s="346"/>
      <c r="H10" s="346"/>
      <c r="I10" s="346"/>
      <c r="J10" s="346"/>
    </row>
    <row r="11" spans="1:10" x14ac:dyDescent="0.2">
      <c r="A11" s="341" t="s">
        <v>410</v>
      </c>
      <c r="B11" s="341"/>
      <c r="C11" s="341"/>
      <c r="D11" s="341"/>
      <c r="E11" s="341"/>
      <c r="F11" s="341"/>
      <c r="G11" s="341"/>
      <c r="H11" s="341"/>
      <c r="I11" s="341"/>
      <c r="J11" s="341"/>
    </row>
    <row r="12" spans="1:10" x14ac:dyDescent="0.2">
      <c r="A12" s="341"/>
      <c r="B12" s="341"/>
      <c r="C12" s="341"/>
      <c r="D12" s="341"/>
      <c r="E12" s="341"/>
      <c r="F12" s="341"/>
      <c r="G12" s="341"/>
      <c r="H12" s="341"/>
      <c r="I12" s="341"/>
      <c r="J12" s="341"/>
    </row>
    <row r="13" spans="1:10" x14ac:dyDescent="0.2">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row>
    <row r="14" spans="1:10" ht="15.75" customHeight="1" x14ac:dyDescent="0.2">
      <c r="A14" s="340"/>
      <c r="B14" s="340"/>
      <c r="C14" s="340"/>
      <c r="D14" s="340"/>
      <c r="E14" s="340"/>
      <c r="F14" s="340"/>
      <c r="G14" s="340"/>
      <c r="H14" s="340"/>
      <c r="I14" s="340"/>
      <c r="J14" s="340"/>
    </row>
    <row r="15" spans="1:10" x14ac:dyDescent="0.2">
      <c r="A15" s="344" t="s">
        <v>246</v>
      </c>
      <c r="B15" s="344"/>
      <c r="C15" s="344"/>
      <c r="D15" s="344"/>
      <c r="E15" s="344"/>
      <c r="F15" s="344"/>
      <c r="G15" s="344"/>
      <c r="H15" s="344"/>
      <c r="I15" s="344"/>
      <c r="J15" s="344"/>
    </row>
    <row r="16" spans="1:10" x14ac:dyDescent="0.2">
      <c r="A16" s="342"/>
      <c r="B16" s="342"/>
      <c r="C16" s="342"/>
      <c r="D16" s="342"/>
      <c r="E16" s="342"/>
      <c r="F16" s="342"/>
      <c r="G16" s="342"/>
      <c r="H16" s="342"/>
      <c r="I16" s="342"/>
      <c r="J16" s="342"/>
    </row>
    <row r="17" spans="1:10" ht="28.5" customHeight="1" x14ac:dyDescent="0.2">
      <c r="A17" s="347" t="s">
        <v>96</v>
      </c>
      <c r="B17" s="348" t="s">
        <v>214</v>
      </c>
      <c r="C17" s="354" t="s">
        <v>77</v>
      </c>
      <c r="D17" s="354"/>
      <c r="E17" s="354"/>
      <c r="F17" s="354"/>
      <c r="G17" s="349" t="s">
        <v>331</v>
      </c>
      <c r="H17" s="351" t="s">
        <v>332</v>
      </c>
      <c r="I17" s="348" t="s">
        <v>65</v>
      </c>
      <c r="J17" s="350" t="s">
        <v>78</v>
      </c>
    </row>
    <row r="18" spans="1:10" ht="58.5" customHeight="1" x14ac:dyDescent="0.2">
      <c r="A18" s="347"/>
      <c r="B18" s="348"/>
      <c r="C18" s="355" t="s">
        <v>298</v>
      </c>
      <c r="D18" s="355"/>
      <c r="E18" s="356" t="s">
        <v>557</v>
      </c>
      <c r="F18" s="357"/>
      <c r="G18" s="349"/>
      <c r="H18" s="352"/>
      <c r="I18" s="348"/>
      <c r="J18" s="350"/>
    </row>
    <row r="19" spans="1:10" ht="63.75" customHeight="1" x14ac:dyDescent="0.2">
      <c r="A19" s="347"/>
      <c r="B19" s="348"/>
      <c r="C19" s="163" t="s">
        <v>299</v>
      </c>
      <c r="D19" s="163" t="s">
        <v>300</v>
      </c>
      <c r="E19" s="163" t="s">
        <v>299</v>
      </c>
      <c r="F19" s="163" t="s">
        <v>300</v>
      </c>
      <c r="G19" s="349"/>
      <c r="H19" s="353"/>
      <c r="I19" s="348"/>
      <c r="J19" s="350"/>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301</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302</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303</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304</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305</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306</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307</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308</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309</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310</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311</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312</v>
      </c>
      <c r="C34" s="168" t="s">
        <v>437</v>
      </c>
      <c r="D34" s="168" t="s">
        <v>437</v>
      </c>
      <c r="E34" s="168" t="s">
        <v>437</v>
      </c>
      <c r="F34" s="168" t="s">
        <v>437</v>
      </c>
      <c r="G34" s="168" t="s">
        <v>437</v>
      </c>
      <c r="H34" s="168" t="s">
        <v>437</v>
      </c>
      <c r="I34" s="168" t="s">
        <v>437</v>
      </c>
      <c r="J34" s="168" t="s">
        <v>437</v>
      </c>
    </row>
    <row r="35" spans="1:10" x14ac:dyDescent="0.2">
      <c r="A35" s="166" t="s">
        <v>167</v>
      </c>
      <c r="B35" s="167" t="s">
        <v>313</v>
      </c>
      <c r="C35" s="168" t="s">
        <v>437</v>
      </c>
      <c r="D35" s="168" t="s">
        <v>437</v>
      </c>
      <c r="E35" s="168" t="s">
        <v>437</v>
      </c>
      <c r="F35" s="168" t="s">
        <v>437</v>
      </c>
      <c r="G35" s="168" t="s">
        <v>437</v>
      </c>
      <c r="H35" s="168" t="s">
        <v>437</v>
      </c>
      <c r="I35" s="168" t="s">
        <v>437</v>
      </c>
      <c r="J35" s="168" t="s">
        <v>437</v>
      </c>
    </row>
    <row r="36" spans="1:10" x14ac:dyDescent="0.2">
      <c r="A36" s="166" t="s">
        <v>168</v>
      </c>
      <c r="B36" s="167" t="s">
        <v>314</v>
      </c>
      <c r="C36" s="168" t="s">
        <v>437</v>
      </c>
      <c r="D36" s="168" t="s">
        <v>437</v>
      </c>
      <c r="E36" s="168" t="s">
        <v>437</v>
      </c>
      <c r="F36" s="168" t="s">
        <v>437</v>
      </c>
      <c r="G36" s="168" t="s">
        <v>437</v>
      </c>
      <c r="H36" s="168" t="s">
        <v>437</v>
      </c>
      <c r="I36" s="168" t="s">
        <v>437</v>
      </c>
      <c r="J36" s="168" t="s">
        <v>437</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437</v>
      </c>
      <c r="J37" s="171" t="s">
        <v>437</v>
      </c>
    </row>
    <row r="38" spans="1:10" ht="36" x14ac:dyDescent="0.2">
      <c r="A38" s="166" t="s">
        <v>56</v>
      </c>
      <c r="B38" s="167" t="s">
        <v>315</v>
      </c>
      <c r="C38" s="168" t="s">
        <v>437</v>
      </c>
      <c r="D38" s="171" t="s">
        <v>437</v>
      </c>
      <c r="E38" s="171" t="s">
        <v>437</v>
      </c>
      <c r="F38" s="171" t="s">
        <v>437</v>
      </c>
      <c r="G38" s="171" t="s">
        <v>437</v>
      </c>
      <c r="H38" s="171" t="s">
        <v>437</v>
      </c>
      <c r="I38" s="171" t="s">
        <v>437</v>
      </c>
      <c r="J38" s="171" t="s">
        <v>437</v>
      </c>
    </row>
    <row r="39" spans="1:10" ht="24" x14ac:dyDescent="0.2">
      <c r="A39" s="166" t="s">
        <v>55</v>
      </c>
      <c r="B39" s="167" t="s">
        <v>316</v>
      </c>
      <c r="C39" s="204" t="str">
        <f>C53</f>
        <v>нд</v>
      </c>
      <c r="D39" s="205" t="str">
        <f t="shared" ref="D39:F39" si="1">D53</f>
        <v>нд</v>
      </c>
      <c r="E39" s="168" t="str">
        <f t="shared" si="1"/>
        <v>нд</v>
      </c>
      <c r="F39" s="171" t="str">
        <f t="shared" si="1"/>
        <v>нд</v>
      </c>
      <c r="G39" s="171" t="s">
        <v>437</v>
      </c>
      <c r="H39" s="171" t="s">
        <v>437</v>
      </c>
      <c r="I39" s="171" t="s">
        <v>437</v>
      </c>
      <c r="J39" s="171" t="s">
        <v>437</v>
      </c>
    </row>
    <row r="40" spans="1:10" ht="24" x14ac:dyDescent="0.2">
      <c r="A40" s="166" t="s">
        <v>13</v>
      </c>
      <c r="B40" s="167" t="s">
        <v>317</v>
      </c>
      <c r="C40" s="168" t="s">
        <v>437</v>
      </c>
      <c r="D40" s="171" t="s">
        <v>437</v>
      </c>
      <c r="E40" s="171" t="s">
        <v>437</v>
      </c>
      <c r="F40" s="171" t="s">
        <v>437</v>
      </c>
      <c r="G40" s="171" t="s">
        <v>437</v>
      </c>
      <c r="H40" s="171" t="s">
        <v>437</v>
      </c>
      <c r="I40" s="171" t="s">
        <v>437</v>
      </c>
      <c r="J40" s="171" t="s">
        <v>437</v>
      </c>
    </row>
    <row r="41" spans="1:10" ht="24" x14ac:dyDescent="0.2">
      <c r="A41" s="166" t="s">
        <v>54</v>
      </c>
      <c r="B41" s="167" t="s">
        <v>318</v>
      </c>
      <c r="C41" s="168" t="s">
        <v>437</v>
      </c>
      <c r="D41" s="171" t="s">
        <v>437</v>
      </c>
      <c r="E41" s="171" t="s">
        <v>437</v>
      </c>
      <c r="F41" s="171" t="s">
        <v>437</v>
      </c>
      <c r="G41" s="171" t="s">
        <v>437</v>
      </c>
      <c r="H41" s="171" t="s">
        <v>437</v>
      </c>
      <c r="I41" s="171" t="s">
        <v>437</v>
      </c>
      <c r="J41" s="171" t="s">
        <v>437</v>
      </c>
    </row>
    <row r="42" spans="1:10" x14ac:dyDescent="0.2">
      <c r="A42" s="166" t="s">
        <v>53</v>
      </c>
      <c r="B42" s="167" t="s">
        <v>319</v>
      </c>
      <c r="C42" s="168" t="s">
        <v>437</v>
      </c>
      <c r="D42" s="171" t="s">
        <v>437</v>
      </c>
      <c r="E42" s="171" t="s">
        <v>437</v>
      </c>
      <c r="F42" s="171" t="s">
        <v>437</v>
      </c>
      <c r="G42" s="171" t="s">
        <v>437</v>
      </c>
      <c r="H42" s="171" t="s">
        <v>437</v>
      </c>
      <c r="I42" s="171" t="s">
        <v>437</v>
      </c>
      <c r="J42" s="171" t="s">
        <v>437</v>
      </c>
    </row>
    <row r="43" spans="1:10" x14ac:dyDescent="0.2">
      <c r="A43" s="166" t="s">
        <v>52</v>
      </c>
      <c r="B43" s="167" t="s">
        <v>320</v>
      </c>
      <c r="C43" s="168" t="s">
        <v>437</v>
      </c>
      <c r="D43" s="171" t="s">
        <v>437</v>
      </c>
      <c r="E43" s="171" t="s">
        <v>437</v>
      </c>
      <c r="F43" s="171" t="s">
        <v>437</v>
      </c>
      <c r="G43" s="171" t="s">
        <v>437</v>
      </c>
      <c r="H43" s="171" t="s">
        <v>437</v>
      </c>
      <c r="I43" s="171" t="s">
        <v>437</v>
      </c>
      <c r="J43" s="171" t="s">
        <v>437</v>
      </c>
    </row>
    <row r="44" spans="1:10" ht="48" x14ac:dyDescent="0.2">
      <c r="A44" s="166" t="s">
        <v>51</v>
      </c>
      <c r="B44" s="167" t="s">
        <v>321</v>
      </c>
      <c r="C44" s="168" t="s">
        <v>437</v>
      </c>
      <c r="D44" s="171" t="s">
        <v>437</v>
      </c>
      <c r="E44" s="171" t="s">
        <v>437</v>
      </c>
      <c r="F44" s="171" t="s">
        <v>437</v>
      </c>
      <c r="G44" s="171" t="s">
        <v>437</v>
      </c>
      <c r="H44" s="171" t="s">
        <v>437</v>
      </c>
      <c r="I44" s="171" t="s">
        <v>437</v>
      </c>
      <c r="J44" s="171" t="s">
        <v>437</v>
      </c>
    </row>
    <row r="45" spans="1:10" ht="84" x14ac:dyDescent="0.2">
      <c r="A45" s="166" t="s">
        <v>50</v>
      </c>
      <c r="B45" s="167" t="s">
        <v>322</v>
      </c>
      <c r="C45" s="168" t="s">
        <v>437</v>
      </c>
      <c r="D45" s="171" t="s">
        <v>437</v>
      </c>
      <c r="E45" s="171" t="s">
        <v>437</v>
      </c>
      <c r="F45" s="171" t="s">
        <v>437</v>
      </c>
      <c r="G45" s="171" t="s">
        <v>437</v>
      </c>
      <c r="H45" s="171" t="s">
        <v>437</v>
      </c>
      <c r="I45" s="171" t="s">
        <v>437</v>
      </c>
      <c r="J45" s="171" t="s">
        <v>437</v>
      </c>
    </row>
    <row r="46" spans="1:10" x14ac:dyDescent="0.2">
      <c r="A46" s="166" t="s">
        <v>49</v>
      </c>
      <c r="B46" s="167" t="s">
        <v>323</v>
      </c>
      <c r="C46" s="168" t="s">
        <v>437</v>
      </c>
      <c r="D46" s="171" t="s">
        <v>437</v>
      </c>
      <c r="E46" s="171" t="s">
        <v>437</v>
      </c>
      <c r="F46" s="171" t="s">
        <v>437</v>
      </c>
      <c r="G46" s="171" t="s">
        <v>437</v>
      </c>
      <c r="H46" s="171" t="s">
        <v>437</v>
      </c>
      <c r="I46" s="171" t="s">
        <v>437</v>
      </c>
      <c r="J46" s="171" t="s">
        <v>437</v>
      </c>
    </row>
    <row r="47" spans="1:10" x14ac:dyDescent="0.2">
      <c r="A47" s="166" t="s">
        <v>12</v>
      </c>
      <c r="B47" s="167" t="s">
        <v>62</v>
      </c>
      <c r="C47" s="204">
        <v>46023</v>
      </c>
      <c r="D47" s="205">
        <v>46387</v>
      </c>
      <c r="E47" s="204">
        <v>46023</v>
      </c>
      <c r="F47" s="205">
        <v>46387</v>
      </c>
      <c r="G47" s="230" t="s">
        <v>437</v>
      </c>
      <c r="H47" s="230" t="s">
        <v>437</v>
      </c>
      <c r="I47" s="171" t="s">
        <v>437</v>
      </c>
      <c r="J47" s="171" t="s">
        <v>437</v>
      </c>
    </row>
    <row r="48" spans="1:10" x14ac:dyDescent="0.2">
      <c r="A48" s="166" t="s">
        <v>48</v>
      </c>
      <c r="B48" s="167" t="s">
        <v>324</v>
      </c>
      <c r="C48" s="168" t="s">
        <v>437</v>
      </c>
      <c r="D48" s="171" t="s">
        <v>437</v>
      </c>
      <c r="E48" s="171" t="s">
        <v>437</v>
      </c>
      <c r="F48" s="171" t="s">
        <v>437</v>
      </c>
      <c r="G48" s="171" t="s">
        <v>437</v>
      </c>
      <c r="H48" s="171" t="s">
        <v>437</v>
      </c>
      <c r="I48" s="171" t="s">
        <v>437</v>
      </c>
      <c r="J48" s="171" t="s">
        <v>437</v>
      </c>
    </row>
    <row r="49" spans="1:10" ht="48" x14ac:dyDescent="0.2">
      <c r="A49" s="166" t="s">
        <v>47</v>
      </c>
      <c r="B49" s="167" t="s">
        <v>325</v>
      </c>
      <c r="C49" s="168" t="s">
        <v>437</v>
      </c>
      <c r="D49" s="171" t="s">
        <v>437</v>
      </c>
      <c r="E49" s="171" t="s">
        <v>437</v>
      </c>
      <c r="F49" s="171" t="s">
        <v>437</v>
      </c>
      <c r="G49" s="171" t="s">
        <v>437</v>
      </c>
      <c r="H49" s="171" t="s">
        <v>437</v>
      </c>
      <c r="I49" s="171" t="s">
        <v>437</v>
      </c>
      <c r="J49" s="171" t="s">
        <v>437</v>
      </c>
    </row>
    <row r="50" spans="1:10" ht="36" x14ac:dyDescent="0.2">
      <c r="A50" s="166" t="s">
        <v>46</v>
      </c>
      <c r="B50" s="167" t="s">
        <v>326</v>
      </c>
      <c r="C50" s="168" t="s">
        <v>437</v>
      </c>
      <c r="D50" s="171" t="s">
        <v>437</v>
      </c>
      <c r="E50" s="171" t="s">
        <v>437</v>
      </c>
      <c r="F50" s="171" t="s">
        <v>437</v>
      </c>
      <c r="G50" s="171" t="s">
        <v>437</v>
      </c>
      <c r="H50" s="171" t="s">
        <v>437</v>
      </c>
      <c r="I50" s="171" t="s">
        <v>437</v>
      </c>
      <c r="J50" s="171" t="s">
        <v>437</v>
      </c>
    </row>
    <row r="51" spans="1:10" ht="36" x14ac:dyDescent="0.2">
      <c r="A51" s="166" t="s">
        <v>45</v>
      </c>
      <c r="B51" s="167" t="s">
        <v>327</v>
      </c>
      <c r="C51" s="168" t="s">
        <v>437</v>
      </c>
      <c r="D51" s="171" t="s">
        <v>437</v>
      </c>
      <c r="E51" s="171" t="s">
        <v>437</v>
      </c>
      <c r="F51" s="171" t="s">
        <v>437</v>
      </c>
      <c r="G51" s="171" t="s">
        <v>437</v>
      </c>
      <c r="H51" s="171" t="s">
        <v>437</v>
      </c>
      <c r="I51" s="171" t="s">
        <v>437</v>
      </c>
      <c r="J51" s="171" t="s">
        <v>437</v>
      </c>
    </row>
    <row r="52" spans="1:10" x14ac:dyDescent="0.2">
      <c r="A52" s="166" t="s">
        <v>44</v>
      </c>
      <c r="B52" s="167" t="s">
        <v>328</v>
      </c>
      <c r="C52" s="168" t="s">
        <v>437</v>
      </c>
      <c r="D52" s="171" t="s">
        <v>437</v>
      </c>
      <c r="E52" s="171" t="s">
        <v>437</v>
      </c>
      <c r="F52" s="171" t="s">
        <v>437</v>
      </c>
      <c r="G52" s="171" t="s">
        <v>437</v>
      </c>
      <c r="H52" s="171" t="s">
        <v>437</v>
      </c>
      <c r="I52" s="171" t="s">
        <v>437</v>
      </c>
      <c r="J52" s="171" t="s">
        <v>437</v>
      </c>
    </row>
    <row r="53" spans="1:10" ht="24" x14ac:dyDescent="0.2">
      <c r="A53" s="166" t="s">
        <v>43</v>
      </c>
      <c r="B53" s="167" t="s">
        <v>329</v>
      </c>
      <c r="C53" s="168" t="s">
        <v>437</v>
      </c>
      <c r="D53" s="171" t="s">
        <v>437</v>
      </c>
      <c r="E53" s="171" t="s">
        <v>437</v>
      </c>
      <c r="F53" s="171" t="s">
        <v>437</v>
      </c>
      <c r="G53" s="171" t="s">
        <v>437</v>
      </c>
      <c r="H53" s="171" t="s">
        <v>437</v>
      </c>
      <c r="I53" s="171" t="s">
        <v>437</v>
      </c>
      <c r="J53" s="171" t="s">
        <v>437</v>
      </c>
    </row>
    <row r="54" spans="1:10" ht="24" x14ac:dyDescent="0.2">
      <c r="A54" s="166" t="s">
        <v>42</v>
      </c>
      <c r="B54" s="167" t="s">
        <v>330</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66" priority="5">
      <formula>CELL("защита",A1)</formula>
    </cfRule>
  </conditionalFormatting>
  <conditionalFormatting sqref="C21:J54">
    <cfRule type="expression" dxfId="65" priority="4">
      <formula>ISBLANK(C21)</formula>
    </cfRule>
  </conditionalFormatting>
  <conditionalFormatting sqref="C21:J54">
    <cfRule type="expression" dxfId="64"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E66" sqref="E66"/>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85"/>
      <c r="B1" s="385"/>
      <c r="C1" s="385"/>
      <c r="D1" s="385"/>
      <c r="E1" s="385"/>
      <c r="F1" s="385"/>
      <c r="G1" s="385"/>
      <c r="H1" s="385"/>
      <c r="I1" s="385"/>
      <c r="J1" s="385"/>
      <c r="K1" s="385"/>
      <c r="L1" s="385"/>
      <c r="M1" s="224"/>
      <c r="N1" s="224"/>
      <c r="O1" s="224"/>
      <c r="P1" s="224"/>
      <c r="Q1" s="224"/>
      <c r="R1" s="224"/>
      <c r="S1" s="224"/>
      <c r="T1" s="224"/>
      <c r="U1" s="224"/>
      <c r="V1" s="224"/>
      <c r="W1" s="224"/>
      <c r="X1" s="224"/>
      <c r="Y1" s="181"/>
      <c r="Z1" s="181"/>
      <c r="AA1" s="181"/>
      <c r="AB1" s="181"/>
      <c r="AC1" s="181"/>
      <c r="AD1" s="181"/>
      <c r="AE1" s="181"/>
    </row>
    <row r="2" spans="1:31" x14ac:dyDescent="0.2">
      <c r="A2" s="386" t="s">
        <v>0</v>
      </c>
      <c r="B2" s="386"/>
      <c r="C2" s="386"/>
      <c r="D2" s="386"/>
      <c r="E2" s="386"/>
      <c r="F2" s="386"/>
      <c r="G2" s="386"/>
      <c r="H2" s="386"/>
      <c r="I2" s="386"/>
      <c r="J2" s="386"/>
      <c r="K2" s="386"/>
      <c r="L2" s="386"/>
      <c r="M2" s="225"/>
      <c r="N2" s="225"/>
      <c r="O2" s="225"/>
      <c r="P2" s="225"/>
      <c r="Q2" s="225"/>
      <c r="R2" s="225"/>
      <c r="S2" s="225"/>
      <c r="T2" s="225"/>
      <c r="U2" s="225"/>
      <c r="V2" s="225"/>
      <c r="W2" s="225"/>
      <c r="X2" s="225"/>
      <c r="Y2" s="183"/>
      <c r="Z2" s="183"/>
      <c r="AA2" s="183"/>
      <c r="AB2" s="183"/>
      <c r="AC2" s="183"/>
      <c r="AD2" s="183"/>
      <c r="AE2" s="183"/>
    </row>
    <row r="3" spans="1:31" x14ac:dyDescent="0.2">
      <c r="A3" s="384"/>
      <c r="B3" s="384"/>
      <c r="C3" s="384"/>
      <c r="D3" s="384"/>
      <c r="E3" s="384"/>
      <c r="F3" s="384"/>
      <c r="G3" s="384"/>
      <c r="H3" s="384"/>
      <c r="I3" s="384"/>
      <c r="J3" s="384"/>
      <c r="K3" s="384"/>
      <c r="L3" s="384"/>
      <c r="M3" s="223"/>
      <c r="N3" s="223"/>
      <c r="O3" s="223"/>
      <c r="P3" s="223"/>
      <c r="Q3" s="223"/>
      <c r="R3" s="223"/>
      <c r="S3" s="223"/>
      <c r="T3" s="223"/>
      <c r="U3" s="223"/>
      <c r="V3" s="223"/>
      <c r="W3" s="223"/>
      <c r="X3" s="223"/>
      <c r="Y3" s="184"/>
      <c r="Z3" s="184"/>
      <c r="AA3" s="184"/>
      <c r="AB3" s="184"/>
      <c r="AC3" s="184"/>
      <c r="AD3" s="184"/>
      <c r="AE3" s="184"/>
    </row>
    <row r="4" spans="1:31" x14ac:dyDescent="0.2">
      <c r="A4" s="362" t="str">
        <f>'2'!A4:C4</f>
        <v>Акционерное общество "Петербургская сбытовая компания"</v>
      </c>
      <c r="B4" s="362"/>
      <c r="C4" s="362"/>
      <c r="D4" s="362"/>
      <c r="E4" s="362"/>
      <c r="F4" s="362"/>
      <c r="G4" s="362"/>
      <c r="H4" s="362"/>
      <c r="I4" s="362"/>
      <c r="J4" s="362"/>
      <c r="K4" s="362"/>
      <c r="L4" s="362"/>
      <c r="M4" s="222"/>
      <c r="N4" s="222"/>
      <c r="O4" s="222"/>
      <c r="P4" s="222"/>
      <c r="Q4" s="222"/>
      <c r="R4" s="222"/>
      <c r="S4" s="222"/>
      <c r="T4" s="222"/>
      <c r="U4" s="222"/>
      <c r="V4" s="222"/>
      <c r="W4" s="222"/>
      <c r="X4" s="222"/>
      <c r="Y4" s="184"/>
      <c r="Z4" s="184"/>
      <c r="AA4" s="184"/>
      <c r="AB4" s="184"/>
      <c r="AC4" s="184"/>
      <c r="AD4" s="184"/>
      <c r="AE4" s="184"/>
    </row>
    <row r="5" spans="1:31" x14ac:dyDescent="0.2">
      <c r="A5" s="387" t="s">
        <v>408</v>
      </c>
      <c r="B5" s="387"/>
      <c r="C5" s="387"/>
      <c r="D5" s="387"/>
      <c r="E5" s="387"/>
      <c r="F5" s="387"/>
      <c r="G5" s="387"/>
      <c r="H5" s="387"/>
      <c r="I5" s="387"/>
      <c r="J5" s="387"/>
      <c r="K5" s="387"/>
      <c r="L5" s="387"/>
      <c r="M5" s="222"/>
      <c r="N5" s="222"/>
      <c r="O5" s="222"/>
      <c r="P5" s="222"/>
      <c r="Q5" s="222"/>
      <c r="R5" s="222"/>
      <c r="S5" s="222"/>
      <c r="T5" s="222"/>
      <c r="U5" s="222"/>
      <c r="V5" s="222"/>
      <c r="W5" s="222"/>
      <c r="X5" s="222"/>
      <c r="Y5" s="184"/>
      <c r="Z5" s="184"/>
      <c r="AA5" s="184"/>
      <c r="AB5" s="184"/>
      <c r="AC5" s="184"/>
      <c r="AD5" s="184"/>
      <c r="AE5" s="184"/>
    </row>
    <row r="6" spans="1:31" x14ac:dyDescent="0.2">
      <c r="A6" s="384"/>
      <c r="B6" s="384"/>
      <c r="C6" s="384"/>
      <c r="D6" s="384"/>
      <c r="E6" s="384"/>
      <c r="F6" s="384"/>
      <c r="G6" s="384"/>
      <c r="H6" s="384"/>
      <c r="I6" s="384"/>
      <c r="J6" s="384"/>
      <c r="K6" s="384"/>
      <c r="L6" s="384"/>
      <c r="M6" s="223"/>
      <c r="N6" s="223"/>
      <c r="O6" s="223"/>
      <c r="P6" s="223"/>
      <c r="Q6" s="223"/>
      <c r="R6" s="223"/>
      <c r="S6" s="223"/>
      <c r="T6" s="223"/>
      <c r="U6" s="223"/>
      <c r="V6" s="223"/>
      <c r="W6" s="223"/>
      <c r="X6" s="223"/>
      <c r="Y6" s="184"/>
      <c r="Z6" s="184"/>
      <c r="AA6" s="184"/>
      <c r="AB6" s="184"/>
      <c r="AC6" s="184"/>
      <c r="AD6" s="184"/>
      <c r="AE6" s="184"/>
    </row>
    <row r="7" spans="1:31" x14ac:dyDescent="0.2">
      <c r="A7" s="362" t="str">
        <f>'2'!A7:C7</f>
        <v>O_15.26.0295</v>
      </c>
      <c r="B7" s="362"/>
      <c r="C7" s="362"/>
      <c r="D7" s="362"/>
      <c r="E7" s="362"/>
      <c r="F7" s="362"/>
      <c r="G7" s="362"/>
      <c r="H7" s="362"/>
      <c r="I7" s="362"/>
      <c r="J7" s="362"/>
      <c r="K7" s="362"/>
      <c r="L7" s="362"/>
      <c r="M7" s="222"/>
      <c r="N7" s="222"/>
      <c r="O7" s="222"/>
      <c r="P7" s="222"/>
      <c r="Q7" s="222"/>
      <c r="R7" s="222"/>
      <c r="S7" s="222"/>
      <c r="T7" s="222"/>
      <c r="U7" s="222"/>
      <c r="V7" s="222"/>
      <c r="W7" s="222"/>
      <c r="X7" s="222"/>
      <c r="Y7" s="184"/>
      <c r="Z7" s="184"/>
      <c r="AA7" s="184"/>
      <c r="AB7" s="184"/>
      <c r="AC7" s="184"/>
      <c r="AD7" s="184"/>
      <c r="AE7" s="184"/>
    </row>
    <row r="8" spans="1:31" x14ac:dyDescent="0.2">
      <c r="A8" s="387" t="s">
        <v>409</v>
      </c>
      <c r="B8" s="387"/>
      <c r="C8" s="387"/>
      <c r="D8" s="387"/>
      <c r="E8" s="387"/>
      <c r="F8" s="387"/>
      <c r="G8" s="387"/>
      <c r="H8" s="387"/>
      <c r="I8" s="387"/>
      <c r="J8" s="387"/>
      <c r="K8" s="387"/>
      <c r="L8" s="387"/>
      <c r="M8" s="222"/>
      <c r="N8" s="222"/>
      <c r="O8" s="222"/>
      <c r="P8" s="222"/>
      <c r="Q8" s="222"/>
      <c r="R8" s="222"/>
      <c r="S8" s="222"/>
      <c r="T8" s="222"/>
      <c r="U8" s="222"/>
      <c r="V8" s="222"/>
      <c r="W8" s="222"/>
      <c r="X8" s="222"/>
      <c r="Y8" s="184"/>
      <c r="Z8" s="184"/>
      <c r="AA8" s="184"/>
      <c r="AB8" s="184"/>
      <c r="AC8" s="184"/>
      <c r="AD8" s="184"/>
      <c r="AE8" s="184"/>
    </row>
    <row r="9" spans="1:31" x14ac:dyDescent="0.2">
      <c r="A9" s="343"/>
      <c r="B9" s="343"/>
      <c r="C9" s="343"/>
      <c r="D9" s="343"/>
      <c r="E9" s="343"/>
      <c r="F9" s="343"/>
      <c r="G9" s="343"/>
      <c r="H9" s="343"/>
      <c r="I9" s="343"/>
      <c r="J9" s="343"/>
      <c r="K9" s="343"/>
      <c r="L9" s="343"/>
      <c r="M9" s="222"/>
      <c r="N9" s="222"/>
      <c r="O9" s="222"/>
      <c r="P9" s="222"/>
      <c r="Q9" s="222"/>
      <c r="R9" s="222"/>
      <c r="S9" s="222"/>
      <c r="T9" s="222"/>
      <c r="U9" s="222"/>
      <c r="V9" s="222"/>
      <c r="W9" s="222"/>
      <c r="X9" s="222"/>
      <c r="Y9" s="184"/>
      <c r="Z9" s="184"/>
      <c r="AA9" s="184"/>
      <c r="AB9" s="184"/>
      <c r="AC9" s="184"/>
      <c r="AD9" s="184"/>
      <c r="AE9" s="184"/>
    </row>
    <row r="10" spans="1:31" x14ac:dyDescent="0.2">
      <c r="A10" s="362" t="str">
        <f>'2'!A10:C10</f>
        <v>Модернизация системы «CRM юридических лиц» в 2026 году , объект НМА 1 шт.</v>
      </c>
      <c r="B10" s="362"/>
      <c r="C10" s="362"/>
      <c r="D10" s="362"/>
      <c r="E10" s="362"/>
      <c r="F10" s="362"/>
      <c r="G10" s="362"/>
      <c r="H10" s="362"/>
      <c r="I10" s="362"/>
      <c r="J10" s="362"/>
      <c r="K10" s="362"/>
      <c r="L10" s="362"/>
      <c r="M10" s="222"/>
      <c r="N10" s="222"/>
      <c r="O10" s="222"/>
      <c r="P10" s="222"/>
      <c r="Q10" s="222"/>
      <c r="R10" s="222"/>
      <c r="S10" s="222"/>
      <c r="T10" s="222"/>
      <c r="U10" s="222"/>
      <c r="V10" s="222"/>
      <c r="W10" s="222"/>
      <c r="X10" s="222"/>
      <c r="Y10" s="184"/>
      <c r="Z10" s="184"/>
      <c r="AA10" s="184"/>
      <c r="AB10" s="184"/>
      <c r="AC10" s="184"/>
      <c r="AD10" s="184"/>
      <c r="AE10" s="184"/>
    </row>
    <row r="11" spans="1:31" x14ac:dyDescent="0.2">
      <c r="A11" s="387" t="s">
        <v>410</v>
      </c>
      <c r="B11" s="387"/>
      <c r="C11" s="387"/>
      <c r="D11" s="387"/>
      <c r="E11" s="387"/>
      <c r="F11" s="387"/>
      <c r="G11" s="387"/>
      <c r="H11" s="387"/>
      <c r="I11" s="387"/>
      <c r="J11" s="387"/>
      <c r="K11" s="387"/>
      <c r="L11" s="387"/>
      <c r="M11" s="222"/>
      <c r="N11" s="222"/>
      <c r="O11" s="222"/>
      <c r="P11" s="222"/>
      <c r="Q11" s="222"/>
      <c r="R11" s="222"/>
      <c r="S11" s="222"/>
      <c r="T11" s="222"/>
      <c r="U11" s="222"/>
      <c r="V11" s="222"/>
      <c r="W11" s="222"/>
      <c r="X11" s="222"/>
      <c r="Y11" s="184"/>
      <c r="Z11" s="184"/>
      <c r="AA11" s="184"/>
      <c r="AB11" s="184"/>
      <c r="AC11" s="184"/>
      <c r="AD11" s="184"/>
      <c r="AE11" s="184"/>
    </row>
    <row r="12" spans="1:31" x14ac:dyDescent="0.2">
      <c r="A12" s="384"/>
      <c r="B12" s="384"/>
      <c r="C12" s="384"/>
      <c r="D12" s="384"/>
      <c r="E12" s="384"/>
      <c r="F12" s="384"/>
      <c r="G12" s="384"/>
      <c r="H12" s="384"/>
      <c r="I12" s="384"/>
      <c r="J12" s="384"/>
      <c r="K12" s="384"/>
      <c r="L12" s="384"/>
      <c r="M12" s="223"/>
      <c r="N12" s="223"/>
      <c r="O12" s="223"/>
      <c r="P12" s="223"/>
      <c r="Q12" s="223"/>
      <c r="R12" s="223"/>
      <c r="S12" s="223"/>
      <c r="T12" s="223"/>
      <c r="U12" s="223"/>
      <c r="V12" s="223"/>
      <c r="W12" s="223"/>
      <c r="X12" s="223"/>
      <c r="Y12" s="184"/>
      <c r="Z12" s="184"/>
      <c r="AA12" s="184"/>
      <c r="AB12" s="184"/>
      <c r="AC12" s="184"/>
      <c r="AD12" s="184"/>
      <c r="AE12" s="184"/>
    </row>
    <row r="13" spans="1:31" x14ac:dyDescent="0.2">
      <c r="A13" s="362" t="str">
        <f>'2'!A13:C13</f>
        <v>Год, в котором предоставляется информация: 2025 год</v>
      </c>
      <c r="B13" s="362"/>
      <c r="C13" s="362"/>
      <c r="D13" s="362"/>
      <c r="E13" s="362"/>
      <c r="F13" s="362"/>
      <c r="G13" s="362"/>
      <c r="H13" s="362"/>
      <c r="I13" s="362"/>
      <c r="J13" s="362"/>
      <c r="K13" s="362"/>
      <c r="L13" s="362"/>
      <c r="M13" s="222"/>
      <c r="N13" s="222"/>
      <c r="O13" s="222"/>
      <c r="P13" s="222"/>
      <c r="Q13" s="222"/>
      <c r="R13" s="222"/>
      <c r="S13" s="222"/>
      <c r="T13" s="222"/>
      <c r="U13" s="222"/>
      <c r="V13" s="222"/>
      <c r="W13" s="222"/>
      <c r="X13" s="222"/>
      <c r="Y13" s="184"/>
      <c r="Z13" s="184"/>
      <c r="AA13" s="184"/>
      <c r="AB13" s="184"/>
      <c r="AC13" s="184"/>
      <c r="AD13" s="184"/>
      <c r="AE13" s="184"/>
    </row>
    <row r="14" spans="1:31" x14ac:dyDescent="0.2">
      <c r="A14" s="363"/>
      <c r="B14" s="363"/>
      <c r="C14" s="363"/>
      <c r="D14" s="363"/>
      <c r="E14" s="363"/>
      <c r="F14" s="363"/>
      <c r="G14" s="363"/>
      <c r="H14" s="363"/>
      <c r="I14" s="363"/>
      <c r="J14" s="363"/>
      <c r="K14" s="363"/>
      <c r="L14" s="363"/>
      <c r="M14" s="229"/>
      <c r="N14" s="229"/>
      <c r="O14" s="229"/>
      <c r="P14" s="229"/>
      <c r="Q14" s="229"/>
      <c r="R14" s="229"/>
      <c r="S14" s="229"/>
      <c r="T14" s="229"/>
      <c r="U14" s="229"/>
      <c r="V14" s="229"/>
      <c r="W14" s="229"/>
      <c r="X14" s="229"/>
      <c r="Y14" s="185"/>
      <c r="Z14" s="185"/>
      <c r="AA14" s="185"/>
      <c r="AB14" s="185"/>
      <c r="AC14" s="185"/>
      <c r="AD14" s="185"/>
      <c r="AE14" s="185"/>
    </row>
    <row r="15" spans="1:31" x14ac:dyDescent="0.2">
      <c r="A15" s="344" t="s">
        <v>455</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row>
    <row r="16" spans="1:31" x14ac:dyDescent="0.2">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row>
    <row r="17" spans="1:33" ht="12" customHeight="1" x14ac:dyDescent="0.2">
      <c r="A17" s="365" t="s">
        <v>96</v>
      </c>
      <c r="B17" s="365" t="s">
        <v>456</v>
      </c>
      <c r="C17" s="348" t="s">
        <v>457</v>
      </c>
      <c r="D17" s="348"/>
      <c r="E17" s="368" t="s">
        <v>580</v>
      </c>
      <c r="F17" s="371" t="s">
        <v>458</v>
      </c>
      <c r="G17" s="372"/>
      <c r="H17" s="373"/>
      <c r="I17" s="359" t="s">
        <v>459</v>
      </c>
      <c r="J17" s="360"/>
      <c r="K17" s="360"/>
      <c r="L17" s="361"/>
      <c r="M17" s="359" t="s">
        <v>569</v>
      </c>
      <c r="N17" s="360"/>
      <c r="O17" s="360"/>
      <c r="P17" s="361"/>
      <c r="Q17" s="359" t="s">
        <v>570</v>
      </c>
      <c r="R17" s="360"/>
      <c r="S17" s="360"/>
      <c r="T17" s="361"/>
      <c r="U17" s="359" t="s">
        <v>571</v>
      </c>
      <c r="V17" s="360"/>
      <c r="W17" s="360"/>
      <c r="X17" s="361"/>
      <c r="Y17" s="359" t="s">
        <v>581</v>
      </c>
      <c r="Z17" s="360"/>
      <c r="AA17" s="360"/>
      <c r="AB17" s="361"/>
      <c r="AC17" s="377" t="s">
        <v>460</v>
      </c>
      <c r="AD17" s="378"/>
      <c r="AE17" s="381" t="s">
        <v>461</v>
      </c>
      <c r="AF17" s="186"/>
      <c r="AG17" s="186"/>
    </row>
    <row r="18" spans="1:33" ht="48" customHeight="1" x14ac:dyDescent="0.2">
      <c r="A18" s="366"/>
      <c r="B18" s="366"/>
      <c r="C18" s="348"/>
      <c r="D18" s="348"/>
      <c r="E18" s="369"/>
      <c r="F18" s="374"/>
      <c r="G18" s="375"/>
      <c r="H18" s="376"/>
      <c r="I18" s="358" t="s">
        <v>462</v>
      </c>
      <c r="J18" s="358"/>
      <c r="K18" s="358" t="s">
        <v>463</v>
      </c>
      <c r="L18" s="358"/>
      <c r="M18" s="358" t="s">
        <v>462</v>
      </c>
      <c r="N18" s="358"/>
      <c r="O18" s="358" t="s">
        <v>464</v>
      </c>
      <c r="P18" s="358"/>
      <c r="Q18" s="358" t="s">
        <v>462</v>
      </c>
      <c r="R18" s="358"/>
      <c r="S18" s="358" t="s">
        <v>464</v>
      </c>
      <c r="T18" s="358"/>
      <c r="U18" s="358" t="s">
        <v>462</v>
      </c>
      <c r="V18" s="358"/>
      <c r="W18" s="358" t="s">
        <v>464</v>
      </c>
      <c r="X18" s="358"/>
      <c r="Y18" s="358" t="s">
        <v>462</v>
      </c>
      <c r="Z18" s="358"/>
      <c r="AA18" s="358" t="s">
        <v>464</v>
      </c>
      <c r="AB18" s="358"/>
      <c r="AC18" s="379"/>
      <c r="AD18" s="380"/>
      <c r="AE18" s="382"/>
    </row>
    <row r="19" spans="1:33" ht="48" x14ac:dyDescent="0.2">
      <c r="A19" s="367"/>
      <c r="B19" s="367"/>
      <c r="C19" s="226" t="s">
        <v>465</v>
      </c>
      <c r="D19" s="226" t="s">
        <v>464</v>
      </c>
      <c r="E19" s="370"/>
      <c r="F19" s="227" t="s">
        <v>572</v>
      </c>
      <c r="G19" s="227" t="s">
        <v>578</v>
      </c>
      <c r="H19" s="227" t="s">
        <v>579</v>
      </c>
      <c r="I19" s="212" t="s">
        <v>466</v>
      </c>
      <c r="J19" s="212" t="s">
        <v>467</v>
      </c>
      <c r="K19" s="212" t="s">
        <v>466</v>
      </c>
      <c r="L19" s="212" t="s">
        <v>467</v>
      </c>
      <c r="M19" s="212" t="s">
        <v>466</v>
      </c>
      <c r="N19" s="212" t="s">
        <v>467</v>
      </c>
      <c r="O19" s="212" t="s">
        <v>466</v>
      </c>
      <c r="P19" s="212" t="s">
        <v>467</v>
      </c>
      <c r="Q19" s="212" t="s">
        <v>466</v>
      </c>
      <c r="R19" s="212" t="s">
        <v>467</v>
      </c>
      <c r="S19" s="212" t="s">
        <v>466</v>
      </c>
      <c r="T19" s="212" t="s">
        <v>467</v>
      </c>
      <c r="U19" s="212" t="s">
        <v>466</v>
      </c>
      <c r="V19" s="212" t="s">
        <v>467</v>
      </c>
      <c r="W19" s="212" t="s">
        <v>466</v>
      </c>
      <c r="X19" s="212" t="s">
        <v>467</v>
      </c>
      <c r="Y19" s="212" t="s">
        <v>466</v>
      </c>
      <c r="Z19" s="212" t="s">
        <v>467</v>
      </c>
      <c r="AA19" s="212" t="s">
        <v>466</v>
      </c>
      <c r="AB19" s="212" t="s">
        <v>467</v>
      </c>
      <c r="AC19" s="226" t="s">
        <v>468</v>
      </c>
      <c r="AD19" s="226" t="s">
        <v>582</v>
      </c>
      <c r="AE19" s="383"/>
    </row>
    <row r="20" spans="1:33" x14ac:dyDescent="0.2">
      <c r="A20" s="165">
        <v>1</v>
      </c>
      <c r="B20" s="165">
        <v>2</v>
      </c>
      <c r="C20" s="221">
        <v>3</v>
      </c>
      <c r="D20" s="221">
        <v>4</v>
      </c>
      <c r="E20" s="213">
        <v>5</v>
      </c>
      <c r="F20" s="213">
        <v>6</v>
      </c>
      <c r="G20" s="213">
        <v>7</v>
      </c>
      <c r="H20" s="213">
        <v>8</v>
      </c>
      <c r="I20" s="214" t="s">
        <v>469</v>
      </c>
      <c r="J20" s="214" t="s">
        <v>470</v>
      </c>
      <c r="K20" s="214" t="s">
        <v>471</v>
      </c>
      <c r="L20" s="214" t="s">
        <v>472</v>
      </c>
      <c r="M20" s="214" t="s">
        <v>473</v>
      </c>
      <c r="N20" s="214" t="s">
        <v>474</v>
      </c>
      <c r="O20" s="214" t="s">
        <v>475</v>
      </c>
      <c r="P20" s="214" t="s">
        <v>476</v>
      </c>
      <c r="Q20" s="214" t="s">
        <v>473</v>
      </c>
      <c r="R20" s="214" t="s">
        <v>474</v>
      </c>
      <c r="S20" s="214" t="s">
        <v>475</v>
      </c>
      <c r="T20" s="214" t="s">
        <v>476</v>
      </c>
      <c r="U20" s="214" t="s">
        <v>473</v>
      </c>
      <c r="V20" s="214" t="s">
        <v>474</v>
      </c>
      <c r="W20" s="214" t="s">
        <v>475</v>
      </c>
      <c r="X20" s="214" t="s">
        <v>476</v>
      </c>
      <c r="Y20" s="214" t="s">
        <v>473</v>
      </c>
      <c r="Z20" s="214" t="s">
        <v>474</v>
      </c>
      <c r="AA20" s="214" t="s">
        <v>475</v>
      </c>
      <c r="AB20" s="214" t="s">
        <v>476</v>
      </c>
      <c r="AC20" s="221">
        <v>10</v>
      </c>
      <c r="AD20" s="221">
        <v>11</v>
      </c>
      <c r="AE20" s="165">
        <v>12</v>
      </c>
    </row>
    <row r="21" spans="1:33" s="201" customFormat="1" ht="36" x14ac:dyDescent="0.2">
      <c r="A21" s="164">
        <v>1</v>
      </c>
      <c r="B21" s="200" t="s">
        <v>477</v>
      </c>
      <c r="C21" s="209">
        <f t="shared" ref="C21" si="0">SUM(C22:C25)</f>
        <v>7.1460100553872072</v>
      </c>
      <c r="D21" s="209">
        <f t="shared" ref="D21:H21" si="1">SUM(D22:D25)</f>
        <v>10.222584474182026</v>
      </c>
      <c r="E21" s="209">
        <f t="shared" si="1"/>
        <v>0</v>
      </c>
      <c r="F21" s="209">
        <f t="shared" si="1"/>
        <v>7.1460100553872072</v>
      </c>
      <c r="G21" s="209">
        <f t="shared" si="1"/>
        <v>7.1460100553872072</v>
      </c>
      <c r="H21" s="209">
        <f t="shared" si="1"/>
        <v>10.222584474182026</v>
      </c>
      <c r="I21" s="218" t="str">
        <f t="shared" ref="I21:J21" si="2">I24</f>
        <v>нд</v>
      </c>
      <c r="J21" s="218" t="str">
        <f t="shared" si="2"/>
        <v>нд</v>
      </c>
      <c r="K21" s="218" t="str">
        <f t="shared" ref="K21:N21" si="3">K24</f>
        <v>нд</v>
      </c>
      <c r="L21" s="218" t="str">
        <f t="shared" si="3"/>
        <v>нд</v>
      </c>
      <c r="M21" s="218" t="str">
        <f t="shared" si="3"/>
        <v>нд</v>
      </c>
      <c r="N21" s="218" t="str">
        <f t="shared" si="3"/>
        <v>нд</v>
      </c>
      <c r="O21" s="218" t="str">
        <f t="shared" ref="O21:P21" si="4">O24</f>
        <v>нд</v>
      </c>
      <c r="P21" s="218" t="str">
        <f t="shared" si="4"/>
        <v>нд</v>
      </c>
      <c r="Q21" s="218">
        <f t="shared" ref="Q21" si="5">SUM(Q22:Q25)</f>
        <v>7.1460100553872072</v>
      </c>
      <c r="R21" s="218" t="str">
        <f t="shared" ref="R21" si="6">R24</f>
        <v>нд</v>
      </c>
      <c r="S21" s="218">
        <f t="shared" ref="S21:T21" si="7">SUM(S22:S25)</f>
        <v>10.222584474182026</v>
      </c>
      <c r="T21" s="218">
        <f t="shared" si="7"/>
        <v>0</v>
      </c>
      <c r="U21" s="218" t="s">
        <v>437</v>
      </c>
      <c r="V21" s="218" t="s">
        <v>437</v>
      </c>
      <c r="W21" s="218" t="s">
        <v>437</v>
      </c>
      <c r="X21" s="218" t="s">
        <v>437</v>
      </c>
      <c r="Y21" s="218" t="s">
        <v>437</v>
      </c>
      <c r="Z21" s="218" t="s">
        <v>437</v>
      </c>
      <c r="AA21" s="218" t="s">
        <v>437</v>
      </c>
      <c r="AB21" s="218" t="s">
        <v>437</v>
      </c>
      <c r="AC21" s="209">
        <f t="shared" ref="AC21:AD21" si="8">SUM(AC22:AC25)</f>
        <v>7.1460100553872072</v>
      </c>
      <c r="AD21" s="209">
        <f t="shared" si="8"/>
        <v>10.222584474182026</v>
      </c>
      <c r="AE21" s="209" t="s">
        <v>560</v>
      </c>
    </row>
    <row r="22" spans="1:33" ht="12.75" x14ac:dyDescent="0.2">
      <c r="A22" s="187" t="s">
        <v>61</v>
      </c>
      <c r="B22" s="188" t="s">
        <v>478</v>
      </c>
      <c r="C22" s="210" t="s">
        <v>437</v>
      </c>
      <c r="D22" s="210" t="s">
        <v>437</v>
      </c>
      <c r="E22" s="210" t="s">
        <v>437</v>
      </c>
      <c r="F22" s="210" t="s">
        <v>437</v>
      </c>
      <c r="G22" s="210" t="s">
        <v>437</v>
      </c>
      <c r="H22" s="210"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10" t="s">
        <v>437</v>
      </c>
      <c r="AD22" s="210" t="s">
        <v>437</v>
      </c>
      <c r="AE22" s="210" t="s">
        <v>437</v>
      </c>
    </row>
    <row r="23" spans="1:33" ht="12.75" x14ac:dyDescent="0.2">
      <c r="A23" s="187" t="s">
        <v>60</v>
      </c>
      <c r="B23" s="188" t="s">
        <v>479</v>
      </c>
      <c r="C23" s="210" t="s">
        <v>437</v>
      </c>
      <c r="D23" s="210" t="s">
        <v>437</v>
      </c>
      <c r="E23" s="210" t="s">
        <v>437</v>
      </c>
      <c r="F23" s="210" t="s">
        <v>437</v>
      </c>
      <c r="G23" s="210" t="s">
        <v>437</v>
      </c>
      <c r="H23" s="210"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10" t="s">
        <v>437</v>
      </c>
      <c r="AD23" s="210" t="s">
        <v>437</v>
      </c>
      <c r="AE23" s="210" t="s">
        <v>437</v>
      </c>
    </row>
    <row r="24" spans="1:33" ht="24" x14ac:dyDescent="0.2">
      <c r="A24" s="187" t="s">
        <v>59</v>
      </c>
      <c r="B24" s="188" t="s">
        <v>480</v>
      </c>
      <c r="C24" s="210">
        <f>AC24</f>
        <v>7.1460100553872072</v>
      </c>
      <c r="D24" s="210">
        <f>AD24</f>
        <v>10.222584474182026</v>
      </c>
      <c r="E24" s="210">
        <v>0</v>
      </c>
      <c r="F24" s="210">
        <f>C24</f>
        <v>7.1460100553872072</v>
      </c>
      <c r="G24" s="210">
        <f>C24</f>
        <v>7.1460100553872072</v>
      </c>
      <c r="H24" s="210">
        <f>D24</f>
        <v>10.222584474182026</v>
      </c>
      <c r="I24" s="219" t="s">
        <v>437</v>
      </c>
      <c r="J24" s="219" t="s">
        <v>437</v>
      </c>
      <c r="K24" s="219" t="s">
        <v>437</v>
      </c>
      <c r="L24" s="219" t="s">
        <v>437</v>
      </c>
      <c r="M24" s="219" t="s">
        <v>437</v>
      </c>
      <c r="N24" s="219" t="s">
        <v>437</v>
      </c>
      <c r="O24" s="219" t="s">
        <v>437</v>
      </c>
      <c r="P24" s="219" t="s">
        <v>437</v>
      </c>
      <c r="Q24" s="219">
        <f>'[3]1'!$X$46</f>
        <v>7.1460100553872072</v>
      </c>
      <c r="R24" s="219" t="s">
        <v>437</v>
      </c>
      <c r="S24" s="219">
        <f>[4]ЛО!$R$18/1000</f>
        <v>10.222584474182026</v>
      </c>
      <c r="T24" s="219" t="s">
        <v>437</v>
      </c>
      <c r="U24" s="219" t="s">
        <v>437</v>
      </c>
      <c r="V24" s="219" t="s">
        <v>437</v>
      </c>
      <c r="W24" s="219" t="s">
        <v>437</v>
      </c>
      <c r="X24" s="219" t="s">
        <v>437</v>
      </c>
      <c r="Y24" s="219" t="s">
        <v>437</v>
      </c>
      <c r="Z24" s="219" t="s">
        <v>437</v>
      </c>
      <c r="AA24" s="219" t="s">
        <v>437</v>
      </c>
      <c r="AB24" s="219" t="s">
        <v>437</v>
      </c>
      <c r="AC24" s="210">
        <f>SUM(M24,Q24,U24,Y24)</f>
        <v>7.1460100553872072</v>
      </c>
      <c r="AD24" s="210">
        <f>SUM(O24,S24,W24,AA24)</f>
        <v>10.222584474182026</v>
      </c>
      <c r="AE24" s="210" t="s">
        <v>437</v>
      </c>
    </row>
    <row r="25" spans="1:33" ht="12.75" x14ac:dyDescent="0.2">
      <c r="A25" s="187" t="s">
        <v>58</v>
      </c>
      <c r="B25" s="189" t="s">
        <v>481</v>
      </c>
      <c r="C25" s="210">
        <f>AC25</f>
        <v>0</v>
      </c>
      <c r="D25" s="210">
        <f>AD25</f>
        <v>0</v>
      </c>
      <c r="E25" s="210">
        <v>0</v>
      </c>
      <c r="F25" s="210">
        <f>C25</f>
        <v>0</v>
      </c>
      <c r="G25" s="210" t="str">
        <f>M25</f>
        <v>нд</v>
      </c>
      <c r="H25" s="210" t="str">
        <f>O25</f>
        <v>нд</v>
      </c>
      <c r="I25" s="219" t="s">
        <v>437</v>
      </c>
      <c r="J25" s="219" t="s">
        <v>437</v>
      </c>
      <c r="K25" s="219" t="s">
        <v>437</v>
      </c>
      <c r="L25" s="219" t="s">
        <v>437</v>
      </c>
      <c r="M25" s="219" t="s">
        <v>437</v>
      </c>
      <c r="N25" s="219" t="s">
        <v>437</v>
      </c>
      <c r="O25" s="219" t="s">
        <v>437</v>
      </c>
      <c r="P25" s="219" t="s">
        <v>437</v>
      </c>
      <c r="Q25" s="219" t="s">
        <v>437</v>
      </c>
      <c r="R25" s="219" t="s">
        <v>437</v>
      </c>
      <c r="S25" s="219" t="s">
        <v>437</v>
      </c>
      <c r="T25" s="219" t="s">
        <v>437</v>
      </c>
      <c r="U25" s="219" t="s">
        <v>437</v>
      </c>
      <c r="V25" s="219" t="s">
        <v>437</v>
      </c>
      <c r="W25" s="219" t="s">
        <v>437</v>
      </c>
      <c r="X25" s="219" t="s">
        <v>437</v>
      </c>
      <c r="Y25" s="219" t="s">
        <v>437</v>
      </c>
      <c r="Z25" s="219" t="s">
        <v>437</v>
      </c>
      <c r="AA25" s="219" t="s">
        <v>437</v>
      </c>
      <c r="AB25" s="219" t="s">
        <v>437</v>
      </c>
      <c r="AC25" s="210">
        <f>SUM(M25,Q25,U25,Y25)</f>
        <v>0</v>
      </c>
      <c r="AD25" s="210">
        <f>SUM(O25,S25,W25,AA25)</f>
        <v>0</v>
      </c>
      <c r="AE25" s="210" t="s">
        <v>437</v>
      </c>
    </row>
    <row r="26" spans="1:33" s="201" customFormat="1" ht="24" x14ac:dyDescent="0.2">
      <c r="A26" s="164" t="s">
        <v>14</v>
      </c>
      <c r="B26" s="200" t="s">
        <v>482</v>
      </c>
      <c r="C26" s="209">
        <f t="shared" ref="C26:AD26" si="9">SUM(C27:C30)</f>
        <v>5.9550083787447292</v>
      </c>
      <c r="D26" s="209">
        <f t="shared" si="9"/>
        <v>8.5188203951516872</v>
      </c>
      <c r="E26" s="209">
        <f t="shared" si="9"/>
        <v>0</v>
      </c>
      <c r="F26" s="209">
        <f t="shared" si="9"/>
        <v>5.9550083787447292</v>
      </c>
      <c r="G26" s="209">
        <f t="shared" si="9"/>
        <v>5.9550083787447292</v>
      </c>
      <c r="H26" s="209">
        <f t="shared" si="9"/>
        <v>8.5188203951516872</v>
      </c>
      <c r="I26" s="209">
        <f t="shared" ref="I26" si="10">SUM(I27:I30)</f>
        <v>0</v>
      </c>
      <c r="J26" s="209">
        <f t="shared" si="9"/>
        <v>0</v>
      </c>
      <c r="K26" s="209">
        <f t="shared" ref="K26:N26" si="11">SUM(K27:K30)</f>
        <v>0</v>
      </c>
      <c r="L26" s="209">
        <f t="shared" si="11"/>
        <v>0</v>
      </c>
      <c r="M26" s="209">
        <f t="shared" si="11"/>
        <v>0</v>
      </c>
      <c r="N26" s="209">
        <f t="shared" si="11"/>
        <v>0</v>
      </c>
      <c r="O26" s="209">
        <f t="shared" ref="O26:P26" si="12">SUM(O27:O30)</f>
        <v>0</v>
      </c>
      <c r="P26" s="209">
        <f t="shared" si="12"/>
        <v>0</v>
      </c>
      <c r="Q26" s="209">
        <f t="shared" ref="Q26:T26" si="13">SUM(Q27:Q30)</f>
        <v>5.9550083787447292</v>
      </c>
      <c r="R26" s="209">
        <f t="shared" si="13"/>
        <v>0</v>
      </c>
      <c r="S26" s="209">
        <f t="shared" si="13"/>
        <v>8.5188203951516872</v>
      </c>
      <c r="T26" s="209">
        <f t="shared" si="13"/>
        <v>0</v>
      </c>
      <c r="U26" s="209">
        <f t="shared" si="9"/>
        <v>0</v>
      </c>
      <c r="V26" s="209">
        <f t="shared" si="9"/>
        <v>0</v>
      </c>
      <c r="W26" s="209">
        <f t="shared" si="9"/>
        <v>0</v>
      </c>
      <c r="X26" s="209">
        <f t="shared" si="9"/>
        <v>0</v>
      </c>
      <c r="Y26" s="209">
        <f t="shared" si="9"/>
        <v>0</v>
      </c>
      <c r="Z26" s="209">
        <f t="shared" si="9"/>
        <v>0</v>
      </c>
      <c r="AA26" s="209">
        <f t="shared" si="9"/>
        <v>0</v>
      </c>
      <c r="AB26" s="209">
        <f t="shared" si="9"/>
        <v>0</v>
      </c>
      <c r="AC26" s="209">
        <f t="shared" si="9"/>
        <v>5.9550083787447292</v>
      </c>
      <c r="AD26" s="209">
        <f t="shared" si="9"/>
        <v>8.5188203951516872</v>
      </c>
      <c r="AE26" s="209" t="s">
        <v>560</v>
      </c>
    </row>
    <row r="27" spans="1:33" ht="12.75" x14ac:dyDescent="0.2">
      <c r="A27" s="187" t="s">
        <v>56</v>
      </c>
      <c r="B27" s="188" t="s">
        <v>483</v>
      </c>
      <c r="C27" s="210" t="s">
        <v>437</v>
      </c>
      <c r="D27" s="210" t="s">
        <v>437</v>
      </c>
      <c r="E27" s="210" t="s">
        <v>437</v>
      </c>
      <c r="F27" s="210" t="s">
        <v>437</v>
      </c>
      <c r="G27" s="210" t="s">
        <v>437</v>
      </c>
      <c r="H27" s="210"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10" t="s">
        <v>437</v>
      </c>
      <c r="AD27" s="210" t="s">
        <v>437</v>
      </c>
      <c r="AE27" s="210" t="s">
        <v>437</v>
      </c>
    </row>
    <row r="28" spans="1:33" ht="12.75" x14ac:dyDescent="0.2">
      <c r="A28" s="187" t="s">
        <v>55</v>
      </c>
      <c r="B28" s="188" t="s">
        <v>484</v>
      </c>
      <c r="C28" s="210" t="s">
        <v>437</v>
      </c>
      <c r="D28" s="210" t="s">
        <v>437</v>
      </c>
      <c r="E28" s="210" t="s">
        <v>437</v>
      </c>
      <c r="F28" s="210" t="s">
        <v>437</v>
      </c>
      <c r="G28" s="210" t="s">
        <v>437</v>
      </c>
      <c r="H28" s="210"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10" t="s">
        <v>437</v>
      </c>
      <c r="AD28" s="210" t="s">
        <v>437</v>
      </c>
      <c r="AE28" s="210" t="s">
        <v>437</v>
      </c>
    </row>
    <row r="29" spans="1:33" ht="12.75" x14ac:dyDescent="0.2">
      <c r="A29" s="187" t="s">
        <v>485</v>
      </c>
      <c r="B29" s="188" t="s">
        <v>486</v>
      </c>
      <c r="C29" s="210">
        <f>AC29</f>
        <v>0</v>
      </c>
      <c r="D29" s="210">
        <f>AD29</f>
        <v>0</v>
      </c>
      <c r="E29" s="210">
        <v>0</v>
      </c>
      <c r="F29" s="210">
        <v>0</v>
      </c>
      <c r="G29" s="210" t="str">
        <f>M29</f>
        <v>нд</v>
      </c>
      <c r="H29" s="210" t="str">
        <f>O29</f>
        <v>нд</v>
      </c>
      <c r="I29" s="219" t="s">
        <v>437</v>
      </c>
      <c r="J29" s="219" t="s">
        <v>437</v>
      </c>
      <c r="K29" s="219" t="s">
        <v>437</v>
      </c>
      <c r="L29" s="219" t="s">
        <v>437</v>
      </c>
      <c r="M29" s="219" t="s">
        <v>437</v>
      </c>
      <c r="N29" s="219" t="s">
        <v>437</v>
      </c>
      <c r="O29" s="219" t="s">
        <v>437</v>
      </c>
      <c r="P29" s="219" t="s">
        <v>437</v>
      </c>
      <c r="Q29" s="219" t="s">
        <v>437</v>
      </c>
      <c r="R29" s="219" t="s">
        <v>437</v>
      </c>
      <c r="S29" s="219" t="s">
        <v>437</v>
      </c>
      <c r="T29" s="219" t="str">
        <f>'[5]Паспорт фин осв ввод'!O29</f>
        <v>нд</v>
      </c>
      <c r="U29" s="219" t="s">
        <v>437</v>
      </c>
      <c r="V29" s="219" t="s">
        <v>437</v>
      </c>
      <c r="W29" s="219" t="s">
        <v>437</v>
      </c>
      <c r="X29" s="219" t="s">
        <v>437</v>
      </c>
      <c r="Y29" s="219" t="s">
        <v>437</v>
      </c>
      <c r="Z29" s="219" t="s">
        <v>437</v>
      </c>
      <c r="AA29" s="219" t="s">
        <v>437</v>
      </c>
      <c r="AB29" s="219" t="s">
        <v>437</v>
      </c>
      <c r="AC29" s="210">
        <f t="shared" ref="AC29:AC30" si="14">SUM(M29,Q29,U29,Y29)</f>
        <v>0</v>
      </c>
      <c r="AD29" s="210">
        <f t="shared" ref="AD29:AD30" si="15">SUM(O29,S29,W29,AA29)</f>
        <v>0</v>
      </c>
      <c r="AE29" s="210" t="s">
        <v>437</v>
      </c>
    </row>
    <row r="30" spans="1:33" ht="12.75" x14ac:dyDescent="0.2">
      <c r="A30" s="187" t="s">
        <v>487</v>
      </c>
      <c r="B30" s="188" t="s">
        <v>488</v>
      </c>
      <c r="C30" s="210">
        <f>AC30</f>
        <v>5.9550083787447292</v>
      </c>
      <c r="D30" s="210">
        <f>AD30</f>
        <v>8.5188203951516872</v>
      </c>
      <c r="E30" s="210">
        <v>0</v>
      </c>
      <c r="F30" s="210">
        <f>C30</f>
        <v>5.9550083787447292</v>
      </c>
      <c r="G30" s="210">
        <f>C30</f>
        <v>5.9550083787447292</v>
      </c>
      <c r="H30" s="210">
        <f>D30</f>
        <v>8.5188203951516872</v>
      </c>
      <c r="I30" s="219" t="s">
        <v>437</v>
      </c>
      <c r="J30" s="219" t="s">
        <v>437</v>
      </c>
      <c r="K30" s="219" t="s">
        <v>437</v>
      </c>
      <c r="L30" s="219" t="s">
        <v>437</v>
      </c>
      <c r="M30" s="219" t="s">
        <v>437</v>
      </c>
      <c r="N30" s="219" t="s">
        <v>437</v>
      </c>
      <c r="O30" s="219" t="s">
        <v>437</v>
      </c>
      <c r="P30" s="219" t="s">
        <v>437</v>
      </c>
      <c r="Q30" s="219">
        <f>'[3]2'!$P$46</f>
        <v>5.9550083787447292</v>
      </c>
      <c r="R30" s="219" t="str">
        <f>'[5]Паспорт фин осв ввод'!M30</f>
        <v>нд</v>
      </c>
      <c r="S30" s="219">
        <f>[4]ЛО!$AD$18/1000</f>
        <v>8.5188203951516872</v>
      </c>
      <c r="T30" s="219" t="str">
        <f>'[5]Паспорт фин осв ввод'!O30</f>
        <v>нд</v>
      </c>
      <c r="U30" s="219" t="s">
        <v>437</v>
      </c>
      <c r="V30" s="219" t="s">
        <v>437</v>
      </c>
      <c r="W30" s="219" t="s">
        <v>437</v>
      </c>
      <c r="X30" s="219" t="s">
        <v>437</v>
      </c>
      <c r="Y30" s="219" t="s">
        <v>437</v>
      </c>
      <c r="Z30" s="219" t="s">
        <v>437</v>
      </c>
      <c r="AA30" s="219" t="s">
        <v>437</v>
      </c>
      <c r="AB30" s="219" t="s">
        <v>437</v>
      </c>
      <c r="AC30" s="210">
        <f t="shared" si="14"/>
        <v>5.9550083787447292</v>
      </c>
      <c r="AD30" s="210">
        <f t="shared" si="15"/>
        <v>8.5188203951516872</v>
      </c>
      <c r="AE30" s="210" t="s">
        <v>437</v>
      </c>
    </row>
    <row r="31" spans="1:33" s="201" customFormat="1" ht="48" x14ac:dyDescent="0.2">
      <c r="A31" s="164" t="s">
        <v>13</v>
      </c>
      <c r="B31" s="200" t="s">
        <v>489</v>
      </c>
      <c r="C31" s="209">
        <f>C26</f>
        <v>5.9550083787447292</v>
      </c>
      <c r="D31" s="209">
        <f t="shared" ref="D31:I31" si="16">D26</f>
        <v>8.5188203951516872</v>
      </c>
      <c r="E31" s="209">
        <f t="shared" si="16"/>
        <v>0</v>
      </c>
      <c r="F31" s="209">
        <f t="shared" si="16"/>
        <v>5.9550083787447292</v>
      </c>
      <c r="G31" s="209">
        <f t="shared" si="16"/>
        <v>5.9550083787447292</v>
      </c>
      <c r="H31" s="209">
        <f t="shared" si="16"/>
        <v>8.5188203951516872</v>
      </c>
      <c r="I31" s="218">
        <f t="shared" si="16"/>
        <v>0</v>
      </c>
      <c r="J31" s="218">
        <f t="shared" ref="J31:AE35" si="17">J26</f>
        <v>0</v>
      </c>
      <c r="K31" s="218">
        <f t="shared" ref="K31:N31" si="18">K26</f>
        <v>0</v>
      </c>
      <c r="L31" s="218">
        <f t="shared" si="18"/>
        <v>0</v>
      </c>
      <c r="M31" s="218">
        <f t="shared" si="18"/>
        <v>0</v>
      </c>
      <c r="N31" s="218">
        <f t="shared" si="18"/>
        <v>0</v>
      </c>
      <c r="O31" s="218">
        <f t="shared" ref="O31:P31" si="19">O26</f>
        <v>0</v>
      </c>
      <c r="P31" s="218">
        <f t="shared" si="19"/>
        <v>0</v>
      </c>
      <c r="Q31" s="218">
        <f t="shared" ref="Q31:T31" si="20">Q26</f>
        <v>5.9550083787447292</v>
      </c>
      <c r="R31" s="218">
        <f t="shared" si="20"/>
        <v>0</v>
      </c>
      <c r="S31" s="218">
        <f t="shared" si="20"/>
        <v>8.5188203951516872</v>
      </c>
      <c r="T31" s="218">
        <f t="shared" si="20"/>
        <v>0</v>
      </c>
      <c r="U31" s="218" t="s">
        <v>437</v>
      </c>
      <c r="V31" s="218" t="s">
        <v>437</v>
      </c>
      <c r="W31" s="218" t="s">
        <v>437</v>
      </c>
      <c r="X31" s="218" t="s">
        <v>437</v>
      </c>
      <c r="Y31" s="218" t="s">
        <v>437</v>
      </c>
      <c r="Z31" s="218" t="s">
        <v>437</v>
      </c>
      <c r="AA31" s="218" t="s">
        <v>437</v>
      </c>
      <c r="AB31" s="218" t="s">
        <v>437</v>
      </c>
      <c r="AC31" s="209">
        <f t="shared" ref="AC31:AD35" si="21">AC26</f>
        <v>5.9550083787447292</v>
      </c>
      <c r="AD31" s="209">
        <f t="shared" si="21"/>
        <v>8.5188203951516872</v>
      </c>
      <c r="AE31" s="209" t="str">
        <f t="shared" si="17"/>
        <v>Актуализация коммерческих предложений</v>
      </c>
    </row>
    <row r="32" spans="1:33" ht="12.75" x14ac:dyDescent="0.2">
      <c r="A32" s="187" t="s">
        <v>54</v>
      </c>
      <c r="B32" s="188" t="s">
        <v>483</v>
      </c>
      <c r="C32" s="210" t="str">
        <f t="shared" ref="C32:I35" si="22">C27</f>
        <v>нд</v>
      </c>
      <c r="D32" s="210" t="str">
        <f t="shared" si="22"/>
        <v>нд</v>
      </c>
      <c r="E32" s="210" t="str">
        <f t="shared" si="22"/>
        <v>нд</v>
      </c>
      <c r="F32" s="210" t="str">
        <f t="shared" si="22"/>
        <v>нд</v>
      </c>
      <c r="G32" s="210" t="str">
        <f t="shared" si="22"/>
        <v>нд</v>
      </c>
      <c r="H32" s="210" t="str">
        <f t="shared" si="22"/>
        <v>нд</v>
      </c>
      <c r="I32" s="219" t="str">
        <f t="shared" si="22"/>
        <v>нд</v>
      </c>
      <c r="J32" s="219" t="str">
        <f t="shared" si="17"/>
        <v>нд</v>
      </c>
      <c r="K32" s="219" t="str">
        <f t="shared" ref="K32:N32" si="23">K27</f>
        <v>нд</v>
      </c>
      <c r="L32" s="219" t="str">
        <f t="shared" si="23"/>
        <v>нд</v>
      </c>
      <c r="M32" s="219" t="str">
        <f t="shared" si="23"/>
        <v>нд</v>
      </c>
      <c r="N32" s="219" t="str">
        <f t="shared" si="23"/>
        <v>нд</v>
      </c>
      <c r="O32" s="219" t="str">
        <f t="shared" ref="O32:P32" si="24">O27</f>
        <v>нд</v>
      </c>
      <c r="P32" s="219" t="str">
        <f t="shared" si="24"/>
        <v>нд</v>
      </c>
      <c r="Q32" s="219" t="str">
        <f t="shared" ref="Q32:T32" si="25">Q27</f>
        <v>нд</v>
      </c>
      <c r="R32" s="219" t="str">
        <f t="shared" si="25"/>
        <v>нд</v>
      </c>
      <c r="S32" s="219" t="str">
        <f t="shared" si="25"/>
        <v>нд</v>
      </c>
      <c r="T32" s="219" t="str">
        <f t="shared" si="25"/>
        <v>нд</v>
      </c>
      <c r="U32" s="219" t="s">
        <v>437</v>
      </c>
      <c r="V32" s="219" t="s">
        <v>437</v>
      </c>
      <c r="W32" s="219" t="s">
        <v>437</v>
      </c>
      <c r="X32" s="219" t="s">
        <v>437</v>
      </c>
      <c r="Y32" s="219" t="s">
        <v>437</v>
      </c>
      <c r="Z32" s="219" t="s">
        <v>437</v>
      </c>
      <c r="AA32" s="219" t="s">
        <v>437</v>
      </c>
      <c r="AB32" s="219" t="s">
        <v>437</v>
      </c>
      <c r="AC32" s="210" t="str">
        <f t="shared" si="21"/>
        <v>нд</v>
      </c>
      <c r="AD32" s="210" t="str">
        <f t="shared" si="21"/>
        <v>нд</v>
      </c>
      <c r="AE32" s="210" t="str">
        <f t="shared" ref="AE32:AE35" si="26">AE27</f>
        <v>нд</v>
      </c>
    </row>
    <row r="33" spans="1:31" ht="12.75" x14ac:dyDescent="0.2">
      <c r="A33" s="187" t="s">
        <v>53</v>
      </c>
      <c r="B33" s="188" t="s">
        <v>484</v>
      </c>
      <c r="C33" s="210" t="str">
        <f t="shared" si="22"/>
        <v>нд</v>
      </c>
      <c r="D33" s="210" t="str">
        <f t="shared" si="22"/>
        <v>нд</v>
      </c>
      <c r="E33" s="210" t="str">
        <f t="shared" si="22"/>
        <v>нд</v>
      </c>
      <c r="F33" s="210" t="str">
        <f t="shared" si="22"/>
        <v>нд</v>
      </c>
      <c r="G33" s="210" t="str">
        <f t="shared" si="22"/>
        <v>нд</v>
      </c>
      <c r="H33" s="210" t="str">
        <f t="shared" si="22"/>
        <v>нд</v>
      </c>
      <c r="I33" s="219" t="str">
        <f t="shared" si="22"/>
        <v>нд</v>
      </c>
      <c r="J33" s="219" t="str">
        <f t="shared" si="17"/>
        <v>нд</v>
      </c>
      <c r="K33" s="219" t="str">
        <f t="shared" ref="K33:N33" si="27">K28</f>
        <v>нд</v>
      </c>
      <c r="L33" s="219" t="str">
        <f t="shared" si="27"/>
        <v>нд</v>
      </c>
      <c r="M33" s="219" t="str">
        <f t="shared" si="27"/>
        <v>нд</v>
      </c>
      <c r="N33" s="219" t="str">
        <f t="shared" si="27"/>
        <v>нд</v>
      </c>
      <c r="O33" s="219" t="str">
        <f t="shared" ref="O33:P33" si="28">O28</f>
        <v>нд</v>
      </c>
      <c r="P33" s="219" t="str">
        <f t="shared" si="28"/>
        <v>нд</v>
      </c>
      <c r="Q33" s="219" t="str">
        <f t="shared" ref="Q33:T33" si="29">Q28</f>
        <v>нд</v>
      </c>
      <c r="R33" s="219" t="str">
        <f t="shared" si="29"/>
        <v>нд</v>
      </c>
      <c r="S33" s="219" t="str">
        <f t="shared" si="29"/>
        <v>нд</v>
      </c>
      <c r="T33" s="219" t="str">
        <f t="shared" si="29"/>
        <v>нд</v>
      </c>
      <c r="U33" s="219" t="s">
        <v>437</v>
      </c>
      <c r="V33" s="219" t="s">
        <v>437</v>
      </c>
      <c r="W33" s="219" t="s">
        <v>437</v>
      </c>
      <c r="X33" s="219" t="s">
        <v>437</v>
      </c>
      <c r="Y33" s="219" t="s">
        <v>437</v>
      </c>
      <c r="Z33" s="219" t="s">
        <v>437</v>
      </c>
      <c r="AA33" s="219" t="s">
        <v>437</v>
      </c>
      <c r="AB33" s="219" t="s">
        <v>437</v>
      </c>
      <c r="AC33" s="210" t="str">
        <f t="shared" si="21"/>
        <v>нд</v>
      </c>
      <c r="AD33" s="210" t="str">
        <f t="shared" si="21"/>
        <v>нд</v>
      </c>
      <c r="AE33" s="210" t="str">
        <f t="shared" si="26"/>
        <v>нд</v>
      </c>
    </row>
    <row r="34" spans="1:31" ht="12.75" x14ac:dyDescent="0.2">
      <c r="A34" s="187" t="s">
        <v>52</v>
      </c>
      <c r="B34" s="188" t="s">
        <v>486</v>
      </c>
      <c r="C34" s="210">
        <f t="shared" si="22"/>
        <v>0</v>
      </c>
      <c r="D34" s="210">
        <f t="shared" si="22"/>
        <v>0</v>
      </c>
      <c r="E34" s="210">
        <f t="shared" si="22"/>
        <v>0</v>
      </c>
      <c r="F34" s="210">
        <f t="shared" si="22"/>
        <v>0</v>
      </c>
      <c r="G34" s="210" t="str">
        <f t="shared" si="22"/>
        <v>нд</v>
      </c>
      <c r="H34" s="210" t="str">
        <f t="shared" si="22"/>
        <v>нд</v>
      </c>
      <c r="I34" s="219" t="str">
        <f t="shared" si="22"/>
        <v>нд</v>
      </c>
      <c r="J34" s="219" t="str">
        <f t="shared" si="17"/>
        <v>нд</v>
      </c>
      <c r="K34" s="219" t="str">
        <f t="shared" ref="K34:N34" si="30">K29</f>
        <v>нд</v>
      </c>
      <c r="L34" s="219" t="str">
        <f t="shared" si="30"/>
        <v>нд</v>
      </c>
      <c r="M34" s="219" t="str">
        <f t="shared" si="30"/>
        <v>нд</v>
      </c>
      <c r="N34" s="219" t="str">
        <f t="shared" si="30"/>
        <v>нд</v>
      </c>
      <c r="O34" s="219" t="str">
        <f t="shared" ref="O34:P34" si="31">O29</f>
        <v>нд</v>
      </c>
      <c r="P34" s="219" t="str">
        <f t="shared" si="31"/>
        <v>нд</v>
      </c>
      <c r="Q34" s="219" t="str">
        <f t="shared" ref="Q34:T34" si="32">Q29</f>
        <v>нд</v>
      </c>
      <c r="R34" s="219" t="str">
        <f t="shared" si="32"/>
        <v>нд</v>
      </c>
      <c r="S34" s="219" t="str">
        <f t="shared" si="32"/>
        <v>нд</v>
      </c>
      <c r="T34" s="219" t="str">
        <f t="shared" si="32"/>
        <v>нд</v>
      </c>
      <c r="U34" s="219" t="s">
        <v>437</v>
      </c>
      <c r="V34" s="219" t="s">
        <v>437</v>
      </c>
      <c r="W34" s="219" t="s">
        <v>437</v>
      </c>
      <c r="X34" s="219" t="s">
        <v>437</v>
      </c>
      <c r="Y34" s="219" t="s">
        <v>437</v>
      </c>
      <c r="Z34" s="219" t="s">
        <v>437</v>
      </c>
      <c r="AA34" s="219" t="s">
        <v>437</v>
      </c>
      <c r="AB34" s="219" t="s">
        <v>437</v>
      </c>
      <c r="AC34" s="210">
        <f t="shared" si="21"/>
        <v>0</v>
      </c>
      <c r="AD34" s="210">
        <f t="shared" si="21"/>
        <v>0</v>
      </c>
      <c r="AE34" s="210" t="str">
        <f t="shared" si="26"/>
        <v>нд</v>
      </c>
    </row>
    <row r="35" spans="1:31" ht="12.75" x14ac:dyDescent="0.2">
      <c r="A35" s="187" t="s">
        <v>51</v>
      </c>
      <c r="B35" s="188" t="s">
        <v>488</v>
      </c>
      <c r="C35" s="210">
        <f t="shared" si="22"/>
        <v>5.9550083787447292</v>
      </c>
      <c r="D35" s="210">
        <f t="shared" si="22"/>
        <v>8.5188203951516872</v>
      </c>
      <c r="E35" s="210">
        <f t="shared" si="22"/>
        <v>0</v>
      </c>
      <c r="F35" s="210">
        <f t="shared" si="22"/>
        <v>5.9550083787447292</v>
      </c>
      <c r="G35" s="210">
        <f t="shared" si="22"/>
        <v>5.9550083787447292</v>
      </c>
      <c r="H35" s="210">
        <f t="shared" si="22"/>
        <v>8.5188203951516872</v>
      </c>
      <c r="I35" s="219" t="str">
        <f t="shared" si="22"/>
        <v>нд</v>
      </c>
      <c r="J35" s="219" t="str">
        <f t="shared" si="17"/>
        <v>нд</v>
      </c>
      <c r="K35" s="219" t="str">
        <f t="shared" ref="K35:N35" si="33">K30</f>
        <v>нд</v>
      </c>
      <c r="L35" s="219" t="str">
        <f t="shared" si="33"/>
        <v>нд</v>
      </c>
      <c r="M35" s="219" t="str">
        <f t="shared" si="33"/>
        <v>нд</v>
      </c>
      <c r="N35" s="219" t="str">
        <f t="shared" si="33"/>
        <v>нд</v>
      </c>
      <c r="O35" s="219" t="str">
        <f t="shared" ref="O35:P35" si="34">O30</f>
        <v>нд</v>
      </c>
      <c r="P35" s="219" t="str">
        <f t="shared" si="34"/>
        <v>нд</v>
      </c>
      <c r="Q35" s="219">
        <f t="shared" ref="Q35:T35" si="35">Q30</f>
        <v>5.9550083787447292</v>
      </c>
      <c r="R35" s="219" t="str">
        <f t="shared" si="35"/>
        <v>нд</v>
      </c>
      <c r="S35" s="219">
        <f t="shared" si="35"/>
        <v>8.5188203951516872</v>
      </c>
      <c r="T35" s="219" t="str">
        <f t="shared" si="35"/>
        <v>нд</v>
      </c>
      <c r="U35" s="219" t="s">
        <v>437</v>
      </c>
      <c r="V35" s="219" t="s">
        <v>437</v>
      </c>
      <c r="W35" s="219" t="s">
        <v>437</v>
      </c>
      <c r="X35" s="219" t="s">
        <v>437</v>
      </c>
      <c r="Y35" s="219" t="s">
        <v>437</v>
      </c>
      <c r="Z35" s="219" t="s">
        <v>437</v>
      </c>
      <c r="AA35" s="219" t="s">
        <v>437</v>
      </c>
      <c r="AB35" s="219" t="s">
        <v>437</v>
      </c>
      <c r="AC35" s="210">
        <f t="shared" si="21"/>
        <v>5.9550083787447292</v>
      </c>
      <c r="AD35" s="210">
        <f t="shared" si="21"/>
        <v>8.5188203951516872</v>
      </c>
      <c r="AE35" s="210" t="str">
        <f t="shared" si="26"/>
        <v>нд</v>
      </c>
    </row>
    <row r="36" spans="1:31" ht="36" x14ac:dyDescent="0.2">
      <c r="A36" s="187" t="s">
        <v>12</v>
      </c>
      <c r="B36" s="188" t="s">
        <v>490</v>
      </c>
      <c r="C36" s="210" t="s">
        <v>437</v>
      </c>
      <c r="D36" s="210" t="s">
        <v>437</v>
      </c>
      <c r="E36" s="210" t="s">
        <v>437</v>
      </c>
      <c r="F36" s="210" t="s">
        <v>437</v>
      </c>
      <c r="G36" s="210" t="s">
        <v>437</v>
      </c>
      <c r="H36" s="210"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10" t="s">
        <v>437</v>
      </c>
      <c r="AD36" s="210" t="s">
        <v>437</v>
      </c>
      <c r="AE36" s="210" t="s">
        <v>437</v>
      </c>
    </row>
    <row r="37" spans="1:31" ht="12.75" x14ac:dyDescent="0.2">
      <c r="A37" s="187" t="s">
        <v>48</v>
      </c>
      <c r="B37" s="190" t="s">
        <v>491</v>
      </c>
      <c r="C37" s="210" t="s">
        <v>437</v>
      </c>
      <c r="D37" s="210" t="s">
        <v>437</v>
      </c>
      <c r="E37" s="210" t="s">
        <v>437</v>
      </c>
      <c r="F37" s="210" t="s">
        <v>437</v>
      </c>
      <c r="G37" s="210" t="s">
        <v>437</v>
      </c>
      <c r="H37" s="210"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10" t="s">
        <v>437</v>
      </c>
      <c r="AD37" s="210" t="s">
        <v>437</v>
      </c>
      <c r="AE37" s="210" t="s">
        <v>437</v>
      </c>
    </row>
    <row r="38" spans="1:31" ht="12.75" x14ac:dyDescent="0.2">
      <c r="A38" s="187" t="s">
        <v>47</v>
      </c>
      <c r="B38" s="190" t="s">
        <v>492</v>
      </c>
      <c r="C38" s="210" t="s">
        <v>437</v>
      </c>
      <c r="D38" s="210" t="s">
        <v>437</v>
      </c>
      <c r="E38" s="210" t="s">
        <v>437</v>
      </c>
      <c r="F38" s="210" t="s">
        <v>437</v>
      </c>
      <c r="G38" s="210" t="s">
        <v>437</v>
      </c>
      <c r="H38" s="210"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10" t="s">
        <v>437</v>
      </c>
      <c r="AD38" s="210" t="s">
        <v>437</v>
      </c>
      <c r="AE38" s="210" t="s">
        <v>437</v>
      </c>
    </row>
    <row r="39" spans="1:31" ht="12.75" x14ac:dyDescent="0.2">
      <c r="A39" s="187" t="s">
        <v>46</v>
      </c>
      <c r="B39" s="190" t="s">
        <v>493</v>
      </c>
      <c r="C39" s="210" t="s">
        <v>437</v>
      </c>
      <c r="D39" s="210" t="s">
        <v>437</v>
      </c>
      <c r="E39" s="210" t="s">
        <v>437</v>
      </c>
      <c r="F39" s="210" t="s">
        <v>437</v>
      </c>
      <c r="G39" s="210" t="s">
        <v>437</v>
      </c>
      <c r="H39" s="210"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10" t="s">
        <v>437</v>
      </c>
      <c r="AD39" s="210" t="s">
        <v>437</v>
      </c>
      <c r="AE39" s="210" t="s">
        <v>437</v>
      </c>
    </row>
    <row r="40" spans="1:31" ht="12.75" x14ac:dyDescent="0.2">
      <c r="A40" s="187" t="s">
        <v>45</v>
      </c>
      <c r="B40" s="188" t="s">
        <v>494</v>
      </c>
      <c r="C40" s="210" t="s">
        <v>437</v>
      </c>
      <c r="D40" s="210" t="s">
        <v>437</v>
      </c>
      <c r="E40" s="210" t="s">
        <v>437</v>
      </c>
      <c r="F40" s="210" t="s">
        <v>437</v>
      </c>
      <c r="G40" s="210" t="s">
        <v>437</v>
      </c>
      <c r="H40" s="210"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10" t="s">
        <v>437</v>
      </c>
      <c r="AD40" s="210" t="s">
        <v>437</v>
      </c>
      <c r="AE40" s="210" t="s">
        <v>437</v>
      </c>
    </row>
    <row r="41" spans="1:31" ht="12.75" x14ac:dyDescent="0.2">
      <c r="A41" s="187" t="s">
        <v>44</v>
      </c>
      <c r="B41" s="188" t="s">
        <v>495</v>
      </c>
      <c r="C41" s="210" t="s">
        <v>437</v>
      </c>
      <c r="D41" s="210" t="s">
        <v>437</v>
      </c>
      <c r="E41" s="210" t="s">
        <v>437</v>
      </c>
      <c r="F41" s="210" t="s">
        <v>437</v>
      </c>
      <c r="G41" s="210" t="s">
        <v>437</v>
      </c>
      <c r="H41" s="210"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10" t="s">
        <v>437</v>
      </c>
      <c r="AD41" s="210" t="s">
        <v>437</v>
      </c>
      <c r="AE41" s="210" t="s">
        <v>437</v>
      </c>
    </row>
    <row r="42" spans="1:31" ht="12.75" x14ac:dyDescent="0.2">
      <c r="A42" s="187" t="s">
        <v>43</v>
      </c>
      <c r="B42" s="188" t="s">
        <v>496</v>
      </c>
      <c r="C42" s="210" t="s">
        <v>437</v>
      </c>
      <c r="D42" s="210" t="s">
        <v>437</v>
      </c>
      <c r="E42" s="210" t="s">
        <v>437</v>
      </c>
      <c r="F42" s="210" t="s">
        <v>437</v>
      </c>
      <c r="G42" s="210" t="s">
        <v>437</v>
      </c>
      <c r="H42" s="210"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10" t="s">
        <v>437</v>
      </c>
      <c r="AD42" s="210" t="s">
        <v>437</v>
      </c>
      <c r="AE42" s="210" t="s">
        <v>437</v>
      </c>
    </row>
    <row r="43" spans="1:31" ht="12.75" x14ac:dyDescent="0.2">
      <c r="A43" s="187" t="s">
        <v>42</v>
      </c>
      <c r="B43" s="190" t="s">
        <v>497</v>
      </c>
      <c r="C43" s="210" t="s">
        <v>437</v>
      </c>
      <c r="D43" s="210" t="s">
        <v>437</v>
      </c>
      <c r="E43" s="210" t="s">
        <v>437</v>
      </c>
      <c r="F43" s="210" t="s">
        <v>437</v>
      </c>
      <c r="G43" s="210" t="s">
        <v>437</v>
      </c>
      <c r="H43" s="210"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10" t="s">
        <v>437</v>
      </c>
      <c r="AD43" s="210" t="s">
        <v>437</v>
      </c>
      <c r="AE43" s="210" t="s">
        <v>437</v>
      </c>
    </row>
    <row r="44" spans="1:31" ht="12.75" x14ac:dyDescent="0.2">
      <c r="A44" s="187" t="s">
        <v>498</v>
      </c>
      <c r="B44" s="190" t="s">
        <v>499</v>
      </c>
      <c r="C44" s="210" t="s">
        <v>437</v>
      </c>
      <c r="D44" s="210" t="s">
        <v>437</v>
      </c>
      <c r="E44" s="210" t="s">
        <v>437</v>
      </c>
      <c r="F44" s="210" t="s">
        <v>437</v>
      </c>
      <c r="G44" s="210" t="s">
        <v>437</v>
      </c>
      <c r="H44" s="210"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10" t="s">
        <v>437</v>
      </c>
      <c r="AD44" s="210" t="s">
        <v>437</v>
      </c>
      <c r="AE44" s="210" t="s">
        <v>437</v>
      </c>
    </row>
    <row r="45" spans="1:31" ht="12.75" x14ac:dyDescent="0.2">
      <c r="A45" s="187" t="s">
        <v>500</v>
      </c>
      <c r="B45" s="190" t="s">
        <v>501</v>
      </c>
      <c r="C45" s="210" t="s">
        <v>437</v>
      </c>
      <c r="D45" s="210" t="s">
        <v>437</v>
      </c>
      <c r="E45" s="210" t="s">
        <v>437</v>
      </c>
      <c r="F45" s="210" t="s">
        <v>437</v>
      </c>
      <c r="G45" s="210" t="s">
        <v>437</v>
      </c>
      <c r="H45" s="210"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10" t="s">
        <v>437</v>
      </c>
      <c r="AD45" s="210" t="s">
        <v>437</v>
      </c>
      <c r="AE45" s="210" t="s">
        <v>437</v>
      </c>
    </row>
    <row r="46" spans="1:31" ht="12.75" x14ac:dyDescent="0.2">
      <c r="A46" s="187" t="s">
        <v>502</v>
      </c>
      <c r="B46" s="188" t="s">
        <v>503</v>
      </c>
      <c r="C46" s="210" t="s">
        <v>437</v>
      </c>
      <c r="D46" s="210" t="s">
        <v>437</v>
      </c>
      <c r="E46" s="210" t="s">
        <v>437</v>
      </c>
      <c r="F46" s="210" t="s">
        <v>437</v>
      </c>
      <c r="G46" s="210" t="s">
        <v>437</v>
      </c>
      <c r="H46" s="210"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10" t="s">
        <v>437</v>
      </c>
      <c r="AD46" s="210" t="s">
        <v>437</v>
      </c>
      <c r="AE46" s="210" t="s">
        <v>437</v>
      </c>
    </row>
    <row r="47" spans="1:31" ht="12.75" x14ac:dyDescent="0.2">
      <c r="A47" s="187" t="s">
        <v>504</v>
      </c>
      <c r="B47" s="188" t="s">
        <v>505</v>
      </c>
      <c r="C47" s="210" t="s">
        <v>437</v>
      </c>
      <c r="D47" s="210" t="s">
        <v>437</v>
      </c>
      <c r="E47" s="210" t="s">
        <v>437</v>
      </c>
      <c r="F47" s="210" t="s">
        <v>437</v>
      </c>
      <c r="G47" s="210" t="s">
        <v>437</v>
      </c>
      <c r="H47" s="210"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10" t="s">
        <v>437</v>
      </c>
      <c r="AD47" s="210" t="s">
        <v>437</v>
      </c>
      <c r="AE47" s="210" t="s">
        <v>437</v>
      </c>
    </row>
    <row r="48" spans="1:31" ht="12.75" x14ac:dyDescent="0.2">
      <c r="A48" s="187" t="s">
        <v>506</v>
      </c>
      <c r="B48" s="190" t="s">
        <v>507</v>
      </c>
      <c r="C48" s="210" t="s">
        <v>437</v>
      </c>
      <c r="D48" s="210" t="s">
        <v>437</v>
      </c>
      <c r="E48" s="210" t="s">
        <v>437</v>
      </c>
      <c r="F48" s="210" t="s">
        <v>437</v>
      </c>
      <c r="G48" s="210" t="s">
        <v>437</v>
      </c>
      <c r="H48" s="210"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10" t="s">
        <v>437</v>
      </c>
      <c r="AD48" s="210" t="s">
        <v>437</v>
      </c>
      <c r="AE48" s="210" t="s">
        <v>437</v>
      </c>
    </row>
    <row r="49" spans="1:31" ht="12.75" x14ac:dyDescent="0.2">
      <c r="A49" s="187" t="s">
        <v>508</v>
      </c>
      <c r="B49" s="190" t="s">
        <v>509</v>
      </c>
      <c r="C49" s="210" t="s">
        <v>437</v>
      </c>
      <c r="D49" s="210" t="s">
        <v>437</v>
      </c>
      <c r="E49" s="210" t="s">
        <v>437</v>
      </c>
      <c r="F49" s="210" t="s">
        <v>437</v>
      </c>
      <c r="G49" s="210" t="s">
        <v>437</v>
      </c>
      <c r="H49" s="210"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10" t="s">
        <v>437</v>
      </c>
      <c r="AD49" s="210" t="s">
        <v>437</v>
      </c>
      <c r="AE49" s="210" t="s">
        <v>437</v>
      </c>
    </row>
    <row r="50" spans="1:31" ht="14.25" x14ac:dyDescent="0.2">
      <c r="A50" s="187" t="s">
        <v>510</v>
      </c>
      <c r="B50" s="190" t="s">
        <v>551</v>
      </c>
      <c r="C50" s="210" t="s">
        <v>437</v>
      </c>
      <c r="D50" s="210" t="s">
        <v>437</v>
      </c>
      <c r="E50" s="210" t="s">
        <v>437</v>
      </c>
      <c r="F50" s="210" t="s">
        <v>437</v>
      </c>
      <c r="G50" s="210" t="s">
        <v>437</v>
      </c>
      <c r="H50" s="210"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10" t="s">
        <v>437</v>
      </c>
      <c r="AD50" s="210" t="s">
        <v>437</v>
      </c>
      <c r="AE50" s="210" t="s">
        <v>437</v>
      </c>
    </row>
    <row r="51" spans="1:31" ht="12.75" x14ac:dyDescent="0.2">
      <c r="A51" s="187" t="s">
        <v>552</v>
      </c>
      <c r="B51" s="190" t="s">
        <v>511</v>
      </c>
      <c r="C51" s="210" t="s">
        <v>437</v>
      </c>
      <c r="D51" s="210" t="s">
        <v>437</v>
      </c>
      <c r="E51" s="210" t="s">
        <v>437</v>
      </c>
      <c r="F51" s="210" t="s">
        <v>437</v>
      </c>
      <c r="G51" s="210" t="s">
        <v>437</v>
      </c>
      <c r="H51" s="210"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10" t="s">
        <v>437</v>
      </c>
      <c r="AD51" s="210" t="s">
        <v>437</v>
      </c>
      <c r="AE51" s="210" t="s">
        <v>437</v>
      </c>
    </row>
    <row r="52" spans="1:31" ht="12.75" x14ac:dyDescent="0.2">
      <c r="A52" s="187" t="s">
        <v>10</v>
      </c>
      <c r="B52" s="188" t="s">
        <v>512</v>
      </c>
      <c r="C52" s="210" t="s">
        <v>437</v>
      </c>
      <c r="D52" s="210" t="s">
        <v>437</v>
      </c>
      <c r="E52" s="210" t="s">
        <v>437</v>
      </c>
      <c r="F52" s="210" t="s">
        <v>437</v>
      </c>
      <c r="G52" s="210" t="s">
        <v>437</v>
      </c>
      <c r="H52" s="210"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10" t="s">
        <v>437</v>
      </c>
      <c r="AD52" s="210" t="s">
        <v>437</v>
      </c>
      <c r="AE52" s="210" t="s">
        <v>437</v>
      </c>
    </row>
    <row r="53" spans="1:31" ht="12.75" x14ac:dyDescent="0.2">
      <c r="A53" s="187" t="s">
        <v>41</v>
      </c>
      <c r="B53" s="190" t="s">
        <v>491</v>
      </c>
      <c r="C53" s="210" t="s">
        <v>437</v>
      </c>
      <c r="D53" s="210" t="s">
        <v>437</v>
      </c>
      <c r="E53" s="210" t="s">
        <v>437</v>
      </c>
      <c r="F53" s="210" t="s">
        <v>437</v>
      </c>
      <c r="G53" s="210" t="s">
        <v>437</v>
      </c>
      <c r="H53" s="210"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10" t="s">
        <v>437</v>
      </c>
      <c r="AD53" s="210" t="s">
        <v>437</v>
      </c>
      <c r="AE53" s="210" t="s">
        <v>437</v>
      </c>
    </row>
    <row r="54" spans="1:31" ht="12.75" x14ac:dyDescent="0.2">
      <c r="A54" s="187" t="s">
        <v>40</v>
      </c>
      <c r="B54" s="190" t="s">
        <v>492</v>
      </c>
      <c r="C54" s="210" t="s">
        <v>437</v>
      </c>
      <c r="D54" s="210" t="s">
        <v>437</v>
      </c>
      <c r="E54" s="210" t="s">
        <v>437</v>
      </c>
      <c r="F54" s="210" t="s">
        <v>437</v>
      </c>
      <c r="G54" s="210" t="s">
        <v>437</v>
      </c>
      <c r="H54" s="210"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10" t="s">
        <v>437</v>
      </c>
      <c r="AD54" s="210" t="s">
        <v>437</v>
      </c>
      <c r="AE54" s="210" t="s">
        <v>437</v>
      </c>
    </row>
    <row r="55" spans="1:31" ht="12.75" x14ac:dyDescent="0.2">
      <c r="A55" s="187" t="s">
        <v>39</v>
      </c>
      <c r="B55" s="190" t="s">
        <v>493</v>
      </c>
      <c r="C55" s="210" t="s">
        <v>437</v>
      </c>
      <c r="D55" s="210" t="s">
        <v>437</v>
      </c>
      <c r="E55" s="210" t="s">
        <v>437</v>
      </c>
      <c r="F55" s="210" t="s">
        <v>437</v>
      </c>
      <c r="G55" s="210" t="s">
        <v>437</v>
      </c>
      <c r="H55" s="210"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10" t="s">
        <v>437</v>
      </c>
      <c r="AD55" s="210" t="s">
        <v>437</v>
      </c>
      <c r="AE55" s="210" t="s">
        <v>437</v>
      </c>
    </row>
    <row r="56" spans="1:31" ht="12.75" x14ac:dyDescent="0.2">
      <c r="A56" s="187" t="s">
        <v>513</v>
      </c>
      <c r="B56" s="188" t="s">
        <v>494</v>
      </c>
      <c r="C56" s="210" t="s">
        <v>437</v>
      </c>
      <c r="D56" s="210" t="s">
        <v>437</v>
      </c>
      <c r="E56" s="210" t="s">
        <v>437</v>
      </c>
      <c r="F56" s="210" t="s">
        <v>437</v>
      </c>
      <c r="G56" s="210" t="s">
        <v>437</v>
      </c>
      <c r="H56" s="210"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10" t="s">
        <v>437</v>
      </c>
      <c r="AD56" s="210" t="s">
        <v>437</v>
      </c>
      <c r="AE56" s="210" t="s">
        <v>437</v>
      </c>
    </row>
    <row r="57" spans="1:31" ht="12.75" x14ac:dyDescent="0.2">
      <c r="A57" s="187" t="s">
        <v>514</v>
      </c>
      <c r="B57" s="188" t="s">
        <v>495</v>
      </c>
      <c r="C57" s="210" t="s">
        <v>437</v>
      </c>
      <c r="D57" s="210" t="s">
        <v>437</v>
      </c>
      <c r="E57" s="210" t="s">
        <v>437</v>
      </c>
      <c r="F57" s="210" t="s">
        <v>437</v>
      </c>
      <c r="G57" s="210" t="s">
        <v>437</v>
      </c>
      <c r="H57" s="210"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10" t="s">
        <v>437</v>
      </c>
      <c r="AD57" s="210" t="s">
        <v>437</v>
      </c>
      <c r="AE57" s="210" t="s">
        <v>437</v>
      </c>
    </row>
    <row r="58" spans="1:31" ht="12.75" x14ac:dyDescent="0.2">
      <c r="A58" s="187" t="s">
        <v>515</v>
      </c>
      <c r="B58" s="188" t="s">
        <v>496</v>
      </c>
      <c r="C58" s="210" t="s">
        <v>437</v>
      </c>
      <c r="D58" s="210" t="s">
        <v>437</v>
      </c>
      <c r="E58" s="210" t="s">
        <v>437</v>
      </c>
      <c r="F58" s="210" t="s">
        <v>437</v>
      </c>
      <c r="G58" s="210" t="s">
        <v>437</v>
      </c>
      <c r="H58" s="210"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10" t="s">
        <v>437</v>
      </c>
      <c r="AD58" s="210" t="s">
        <v>437</v>
      </c>
      <c r="AE58" s="210" t="s">
        <v>437</v>
      </c>
    </row>
    <row r="59" spans="1:31" ht="12.75" x14ac:dyDescent="0.2">
      <c r="A59" s="187" t="s">
        <v>516</v>
      </c>
      <c r="B59" s="190" t="s">
        <v>497</v>
      </c>
      <c r="C59" s="210" t="s">
        <v>437</v>
      </c>
      <c r="D59" s="210" t="s">
        <v>437</v>
      </c>
      <c r="E59" s="210" t="s">
        <v>437</v>
      </c>
      <c r="F59" s="210" t="s">
        <v>437</v>
      </c>
      <c r="G59" s="210" t="s">
        <v>437</v>
      </c>
      <c r="H59" s="210"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10" t="s">
        <v>437</v>
      </c>
      <c r="AD59" s="210" t="s">
        <v>437</v>
      </c>
      <c r="AE59" s="210" t="s">
        <v>437</v>
      </c>
    </row>
    <row r="60" spans="1:31" ht="12.75" x14ac:dyDescent="0.2">
      <c r="A60" s="187" t="s">
        <v>517</v>
      </c>
      <c r="B60" s="190" t="s">
        <v>499</v>
      </c>
      <c r="C60" s="210" t="s">
        <v>437</v>
      </c>
      <c r="D60" s="210" t="s">
        <v>437</v>
      </c>
      <c r="E60" s="210" t="s">
        <v>437</v>
      </c>
      <c r="F60" s="210" t="s">
        <v>437</v>
      </c>
      <c r="G60" s="210" t="s">
        <v>437</v>
      </c>
      <c r="H60" s="210"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10" t="s">
        <v>437</v>
      </c>
      <c r="AD60" s="210" t="s">
        <v>437</v>
      </c>
      <c r="AE60" s="210" t="s">
        <v>437</v>
      </c>
    </row>
    <row r="61" spans="1:31" ht="12.75" x14ac:dyDescent="0.2">
      <c r="A61" s="187" t="s">
        <v>518</v>
      </c>
      <c r="B61" s="190" t="s">
        <v>501</v>
      </c>
      <c r="C61" s="210" t="s">
        <v>437</v>
      </c>
      <c r="D61" s="210" t="s">
        <v>437</v>
      </c>
      <c r="E61" s="210" t="s">
        <v>437</v>
      </c>
      <c r="F61" s="210" t="s">
        <v>437</v>
      </c>
      <c r="G61" s="210" t="s">
        <v>437</v>
      </c>
      <c r="H61" s="210"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10" t="s">
        <v>437</v>
      </c>
      <c r="AD61" s="210" t="s">
        <v>437</v>
      </c>
      <c r="AE61" s="210" t="s">
        <v>437</v>
      </c>
    </row>
    <row r="62" spans="1:31" ht="12.75" x14ac:dyDescent="0.2">
      <c r="A62" s="187" t="s">
        <v>519</v>
      </c>
      <c r="B62" s="190" t="s">
        <v>503</v>
      </c>
      <c r="C62" s="210" t="s">
        <v>437</v>
      </c>
      <c r="D62" s="210" t="s">
        <v>437</v>
      </c>
      <c r="E62" s="210" t="s">
        <v>437</v>
      </c>
      <c r="F62" s="210" t="s">
        <v>437</v>
      </c>
      <c r="G62" s="210" t="s">
        <v>437</v>
      </c>
      <c r="H62" s="210"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10" t="s">
        <v>437</v>
      </c>
      <c r="AD62" s="210" t="s">
        <v>437</v>
      </c>
      <c r="AE62" s="210" t="s">
        <v>437</v>
      </c>
    </row>
    <row r="63" spans="1:31" ht="12.75" x14ac:dyDescent="0.2">
      <c r="A63" s="187" t="s">
        <v>520</v>
      </c>
      <c r="B63" s="188" t="s">
        <v>505</v>
      </c>
      <c r="C63" s="210" t="s">
        <v>437</v>
      </c>
      <c r="D63" s="210" t="s">
        <v>437</v>
      </c>
      <c r="E63" s="210" t="s">
        <v>437</v>
      </c>
      <c r="F63" s="210" t="s">
        <v>437</v>
      </c>
      <c r="G63" s="210" t="s">
        <v>437</v>
      </c>
      <c r="H63" s="210"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10" t="s">
        <v>437</v>
      </c>
      <c r="AD63" s="210" t="s">
        <v>437</v>
      </c>
      <c r="AE63" s="210" t="s">
        <v>437</v>
      </c>
    </row>
    <row r="64" spans="1:31" ht="12.75" x14ac:dyDescent="0.2">
      <c r="A64" s="187" t="s">
        <v>521</v>
      </c>
      <c r="B64" s="190" t="s">
        <v>507</v>
      </c>
      <c r="C64" s="210" t="s">
        <v>437</v>
      </c>
      <c r="D64" s="210" t="s">
        <v>437</v>
      </c>
      <c r="E64" s="210" t="s">
        <v>437</v>
      </c>
      <c r="F64" s="210" t="s">
        <v>437</v>
      </c>
      <c r="G64" s="210" t="s">
        <v>437</v>
      </c>
      <c r="H64" s="210"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10" t="s">
        <v>437</v>
      </c>
      <c r="AD64" s="210" t="s">
        <v>437</v>
      </c>
      <c r="AE64" s="210" t="s">
        <v>437</v>
      </c>
    </row>
    <row r="65" spans="1:31" ht="12.75" x14ac:dyDescent="0.2">
      <c r="A65" s="187" t="s">
        <v>522</v>
      </c>
      <c r="B65" s="190" t="s">
        <v>509</v>
      </c>
      <c r="C65" s="210" t="s">
        <v>437</v>
      </c>
      <c r="D65" s="210" t="s">
        <v>437</v>
      </c>
      <c r="E65" s="210" t="s">
        <v>437</v>
      </c>
      <c r="F65" s="210" t="s">
        <v>437</v>
      </c>
      <c r="G65" s="210" t="s">
        <v>437</v>
      </c>
      <c r="H65" s="210"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10" t="s">
        <v>437</v>
      </c>
      <c r="AD65" s="210" t="s">
        <v>437</v>
      </c>
      <c r="AE65" s="210" t="s">
        <v>437</v>
      </c>
    </row>
    <row r="66" spans="1:31" ht="14.25" x14ac:dyDescent="0.2">
      <c r="A66" s="187" t="s">
        <v>523</v>
      </c>
      <c r="B66" s="190" t="s">
        <v>551</v>
      </c>
      <c r="C66" s="210" t="s">
        <v>437</v>
      </c>
      <c r="D66" s="210" t="s">
        <v>437</v>
      </c>
      <c r="E66" s="210" t="s">
        <v>437</v>
      </c>
      <c r="F66" s="210" t="s">
        <v>437</v>
      </c>
      <c r="G66" s="210" t="s">
        <v>437</v>
      </c>
      <c r="H66" s="210"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10" t="s">
        <v>437</v>
      </c>
      <c r="AD66" s="210" t="s">
        <v>437</v>
      </c>
      <c r="AE66" s="210" t="s">
        <v>437</v>
      </c>
    </row>
    <row r="67" spans="1:31" ht="12.75" x14ac:dyDescent="0.2">
      <c r="A67" s="187" t="s">
        <v>553</v>
      </c>
      <c r="B67" s="190" t="s">
        <v>511</v>
      </c>
      <c r="C67" s="210" t="s">
        <v>437</v>
      </c>
      <c r="D67" s="210" t="s">
        <v>437</v>
      </c>
      <c r="E67" s="210" t="s">
        <v>437</v>
      </c>
      <c r="F67" s="210" t="s">
        <v>437</v>
      </c>
      <c r="G67" s="210" t="s">
        <v>437</v>
      </c>
      <c r="H67" s="210"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10" t="s">
        <v>437</v>
      </c>
      <c r="AD67" s="210" t="s">
        <v>437</v>
      </c>
      <c r="AE67" s="210" t="s">
        <v>437</v>
      </c>
    </row>
    <row r="68" spans="1:31" s="201" customFormat="1" ht="24" x14ac:dyDescent="0.2">
      <c r="A68" s="164" t="s">
        <v>9</v>
      </c>
      <c r="B68" s="200" t="s">
        <v>524</v>
      </c>
      <c r="C68" s="209">
        <f>AC68</f>
        <v>5.9550083787447292</v>
      </c>
      <c r="D68" s="209">
        <f>AD68</f>
        <v>8.5188203951516872</v>
      </c>
      <c r="E68" s="209">
        <v>0</v>
      </c>
      <c r="F68" s="209">
        <f>C68</f>
        <v>5.9550083787447292</v>
      </c>
      <c r="G68" s="209">
        <f>C68</f>
        <v>5.9550083787447292</v>
      </c>
      <c r="H68" s="209">
        <f>D68</f>
        <v>8.5188203951516872</v>
      </c>
      <c r="I68" s="218" t="s">
        <v>437</v>
      </c>
      <c r="J68" s="218" t="s">
        <v>437</v>
      </c>
      <c r="K68" s="218" t="s">
        <v>437</v>
      </c>
      <c r="L68" s="218" t="s">
        <v>437</v>
      </c>
      <c r="M68" s="218" t="s">
        <v>437</v>
      </c>
      <c r="N68" s="218" t="s">
        <v>437</v>
      </c>
      <c r="O68" s="218" t="s">
        <v>437</v>
      </c>
      <c r="P68" s="218" t="s">
        <v>437</v>
      </c>
      <c r="Q68" s="218">
        <f>'[3]4'!$K$46</f>
        <v>5.9550083787447292</v>
      </c>
      <c r="R68" s="218" t="s">
        <v>437</v>
      </c>
      <c r="S68" s="218">
        <f>[4]ЛО!$AU$18/1000</f>
        <v>8.5188203951516872</v>
      </c>
      <c r="T68" s="218" t="s">
        <v>437</v>
      </c>
      <c r="U68" s="218" t="s">
        <v>437</v>
      </c>
      <c r="V68" s="218" t="s">
        <v>437</v>
      </c>
      <c r="W68" s="218" t="s">
        <v>437</v>
      </c>
      <c r="X68" s="218" t="s">
        <v>437</v>
      </c>
      <c r="Y68" s="218" t="s">
        <v>437</v>
      </c>
      <c r="Z68" s="218" t="s">
        <v>437</v>
      </c>
      <c r="AA68" s="218" t="s">
        <v>437</v>
      </c>
      <c r="AB68" s="218" t="s">
        <v>437</v>
      </c>
      <c r="AC68" s="209">
        <f>SUM(M68,Q68,U68,Y68)</f>
        <v>5.9550083787447292</v>
      </c>
      <c r="AD68" s="209">
        <f>SUM(O68,S68,W68,AA68)</f>
        <v>8.5188203951516872</v>
      </c>
      <c r="AE68" s="209" t="s">
        <v>560</v>
      </c>
    </row>
    <row r="69" spans="1:31" s="201" customFormat="1" ht="12.75" x14ac:dyDescent="0.2">
      <c r="A69" s="164" t="s">
        <v>7</v>
      </c>
      <c r="B69" s="200" t="s">
        <v>525</v>
      </c>
      <c r="C69" s="210" t="s">
        <v>437</v>
      </c>
      <c r="D69" s="210" t="s">
        <v>437</v>
      </c>
      <c r="E69" s="210" t="s">
        <v>437</v>
      </c>
      <c r="F69" s="210" t="s">
        <v>437</v>
      </c>
      <c r="G69" s="210" t="s">
        <v>437</v>
      </c>
      <c r="H69" s="210" t="s">
        <v>437</v>
      </c>
      <c r="I69" s="218" t="str">
        <f t="shared" ref="I69:P69" si="36">I70</f>
        <v>нд</v>
      </c>
      <c r="J69" s="218" t="str">
        <f t="shared" si="36"/>
        <v>нд</v>
      </c>
      <c r="K69" s="218" t="str">
        <f t="shared" si="36"/>
        <v>нд</v>
      </c>
      <c r="L69" s="218" t="str">
        <f t="shared" si="36"/>
        <v>нд</v>
      </c>
      <c r="M69" s="218" t="str">
        <f t="shared" si="36"/>
        <v>нд</v>
      </c>
      <c r="N69" s="218" t="str">
        <f t="shared" si="36"/>
        <v>нд</v>
      </c>
      <c r="O69" s="218" t="str">
        <f t="shared" si="36"/>
        <v>нд</v>
      </c>
      <c r="P69" s="218" t="str">
        <f t="shared" si="36"/>
        <v>нд</v>
      </c>
      <c r="Q69" s="210" t="s">
        <v>437</v>
      </c>
      <c r="R69" s="210" t="s">
        <v>437</v>
      </c>
      <c r="S69" s="210" t="s">
        <v>437</v>
      </c>
      <c r="T69" s="210" t="s">
        <v>437</v>
      </c>
      <c r="U69" s="210" t="s">
        <v>437</v>
      </c>
      <c r="V69" s="210" t="s">
        <v>437</v>
      </c>
      <c r="W69" s="210" t="s">
        <v>437</v>
      </c>
      <c r="X69" s="210" t="s">
        <v>437</v>
      </c>
      <c r="Y69" s="210" t="s">
        <v>437</v>
      </c>
      <c r="Z69" s="210" t="s">
        <v>437</v>
      </c>
      <c r="AA69" s="210" t="s">
        <v>437</v>
      </c>
      <c r="AB69" s="210" t="s">
        <v>437</v>
      </c>
      <c r="AC69" s="210" t="s">
        <v>437</v>
      </c>
      <c r="AD69" s="210" t="s">
        <v>437</v>
      </c>
      <c r="AE69" s="210" t="s">
        <v>437</v>
      </c>
    </row>
    <row r="70" spans="1:31" ht="12.75" x14ac:dyDescent="0.2">
      <c r="A70" s="187" t="s">
        <v>526</v>
      </c>
      <c r="B70" s="190" t="s">
        <v>527</v>
      </c>
      <c r="C70" s="210" t="s">
        <v>437</v>
      </c>
      <c r="D70" s="210" t="s">
        <v>437</v>
      </c>
      <c r="E70" s="210" t="s">
        <v>437</v>
      </c>
      <c r="F70" s="210" t="s">
        <v>437</v>
      </c>
      <c r="G70" s="210" t="s">
        <v>437</v>
      </c>
      <c r="H70" s="210" t="s">
        <v>437</v>
      </c>
      <c r="I70" s="219" t="s">
        <v>437</v>
      </c>
      <c r="J70" s="219" t="s">
        <v>437</v>
      </c>
      <c r="K70" s="219" t="s">
        <v>437</v>
      </c>
      <c r="L70" s="219" t="s">
        <v>437</v>
      </c>
      <c r="M70" s="219" t="s">
        <v>437</v>
      </c>
      <c r="N70" s="219" t="s">
        <v>437</v>
      </c>
      <c r="O70" s="219" t="s">
        <v>437</v>
      </c>
      <c r="P70" s="219" t="s">
        <v>437</v>
      </c>
      <c r="Q70" s="219" t="s">
        <v>437</v>
      </c>
      <c r="R70" s="219" t="s">
        <v>437</v>
      </c>
      <c r="S70" s="219" t="s">
        <v>437</v>
      </c>
      <c r="T70" s="219" t="s">
        <v>437</v>
      </c>
      <c r="U70" s="219" t="s">
        <v>437</v>
      </c>
      <c r="V70" s="219" t="s">
        <v>437</v>
      </c>
      <c r="W70" s="219" t="s">
        <v>437</v>
      </c>
      <c r="X70" s="219" t="s">
        <v>437</v>
      </c>
      <c r="Y70" s="219" t="s">
        <v>437</v>
      </c>
      <c r="Z70" s="219" t="s">
        <v>437</v>
      </c>
      <c r="AA70" s="219" t="s">
        <v>437</v>
      </c>
      <c r="AB70" s="219" t="s">
        <v>437</v>
      </c>
      <c r="AC70" s="210" t="s">
        <v>437</v>
      </c>
      <c r="AD70" s="210" t="s">
        <v>437</v>
      </c>
      <c r="AE70" s="210" t="s">
        <v>437</v>
      </c>
    </row>
    <row r="71" spans="1:31" ht="12.75" x14ac:dyDescent="0.2">
      <c r="A71" s="187" t="s">
        <v>528</v>
      </c>
      <c r="B71" s="190" t="s">
        <v>491</v>
      </c>
      <c r="C71" s="210" t="s">
        <v>437</v>
      </c>
      <c r="D71" s="210" t="s">
        <v>437</v>
      </c>
      <c r="E71" s="210" t="s">
        <v>437</v>
      </c>
      <c r="F71" s="210" t="s">
        <v>437</v>
      </c>
      <c r="G71" s="210" t="s">
        <v>437</v>
      </c>
      <c r="H71" s="210"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10" t="s">
        <v>437</v>
      </c>
      <c r="AD71" s="210" t="s">
        <v>437</v>
      </c>
      <c r="AE71" s="210" t="s">
        <v>437</v>
      </c>
    </row>
    <row r="72" spans="1:31" ht="12.75" x14ac:dyDescent="0.2">
      <c r="A72" s="187" t="s">
        <v>529</v>
      </c>
      <c r="B72" s="188" t="s">
        <v>492</v>
      </c>
      <c r="C72" s="210" t="s">
        <v>437</v>
      </c>
      <c r="D72" s="210" t="s">
        <v>437</v>
      </c>
      <c r="E72" s="210" t="s">
        <v>437</v>
      </c>
      <c r="F72" s="210" t="s">
        <v>437</v>
      </c>
      <c r="G72" s="210" t="s">
        <v>437</v>
      </c>
      <c r="H72" s="210"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10" t="s">
        <v>437</v>
      </c>
      <c r="AD72" s="210" t="s">
        <v>437</v>
      </c>
      <c r="AE72" s="210" t="s">
        <v>437</v>
      </c>
    </row>
    <row r="73" spans="1:31" ht="12.75" x14ac:dyDescent="0.2">
      <c r="A73" s="187" t="s">
        <v>530</v>
      </c>
      <c r="B73" s="190" t="s">
        <v>493</v>
      </c>
      <c r="C73" s="210" t="s">
        <v>437</v>
      </c>
      <c r="D73" s="210" t="s">
        <v>437</v>
      </c>
      <c r="E73" s="210" t="s">
        <v>437</v>
      </c>
      <c r="F73" s="210" t="s">
        <v>437</v>
      </c>
      <c r="G73" s="210" t="s">
        <v>437</v>
      </c>
      <c r="H73" s="210"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10" t="s">
        <v>437</v>
      </c>
      <c r="AD73" s="210" t="s">
        <v>437</v>
      </c>
      <c r="AE73" s="210" t="s">
        <v>437</v>
      </c>
    </row>
    <row r="74" spans="1:31" ht="12.75" x14ac:dyDescent="0.2">
      <c r="A74" s="187" t="s">
        <v>531</v>
      </c>
      <c r="B74" s="190" t="s">
        <v>532</v>
      </c>
      <c r="C74" s="210" t="s">
        <v>437</v>
      </c>
      <c r="D74" s="210" t="s">
        <v>437</v>
      </c>
      <c r="E74" s="210" t="s">
        <v>437</v>
      </c>
      <c r="F74" s="210" t="s">
        <v>437</v>
      </c>
      <c r="G74" s="210" t="s">
        <v>437</v>
      </c>
      <c r="H74" s="210"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10" t="s">
        <v>437</v>
      </c>
      <c r="AD74" s="210" t="s">
        <v>437</v>
      </c>
      <c r="AE74" s="210" t="s">
        <v>437</v>
      </c>
    </row>
    <row r="75" spans="1:31" ht="12.75" x14ac:dyDescent="0.2">
      <c r="A75" s="187" t="s">
        <v>533</v>
      </c>
      <c r="B75" s="190" t="s">
        <v>497</v>
      </c>
      <c r="C75" s="210" t="s">
        <v>437</v>
      </c>
      <c r="D75" s="210" t="s">
        <v>437</v>
      </c>
      <c r="E75" s="210" t="s">
        <v>437</v>
      </c>
      <c r="F75" s="210" t="s">
        <v>437</v>
      </c>
      <c r="G75" s="210" t="s">
        <v>437</v>
      </c>
      <c r="H75" s="210"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10" t="s">
        <v>437</v>
      </c>
      <c r="AD75" s="210" t="s">
        <v>437</v>
      </c>
      <c r="AE75" s="210" t="s">
        <v>437</v>
      </c>
    </row>
    <row r="76" spans="1:31" ht="12.75" x14ac:dyDescent="0.2">
      <c r="A76" s="187" t="s">
        <v>534</v>
      </c>
      <c r="B76" s="190" t="s">
        <v>535</v>
      </c>
      <c r="C76" s="210" t="s">
        <v>437</v>
      </c>
      <c r="D76" s="210" t="s">
        <v>437</v>
      </c>
      <c r="E76" s="210" t="s">
        <v>437</v>
      </c>
      <c r="F76" s="210" t="s">
        <v>437</v>
      </c>
      <c r="G76" s="210" t="s">
        <v>437</v>
      </c>
      <c r="H76" s="210"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10" t="s">
        <v>437</v>
      </c>
      <c r="AD76" s="210" t="s">
        <v>437</v>
      </c>
      <c r="AE76" s="210" t="s">
        <v>437</v>
      </c>
    </row>
    <row r="77" spans="1:31" ht="12.75" x14ac:dyDescent="0.2">
      <c r="A77" s="187" t="s">
        <v>536</v>
      </c>
      <c r="B77" s="188" t="s">
        <v>507</v>
      </c>
      <c r="C77" s="210" t="s">
        <v>437</v>
      </c>
      <c r="D77" s="210" t="s">
        <v>437</v>
      </c>
      <c r="E77" s="210" t="s">
        <v>437</v>
      </c>
      <c r="F77" s="210" t="s">
        <v>437</v>
      </c>
      <c r="G77" s="210" t="s">
        <v>437</v>
      </c>
      <c r="H77" s="210"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10" t="s">
        <v>437</v>
      </c>
      <c r="AD77" s="210" t="s">
        <v>437</v>
      </c>
      <c r="AE77" s="210" t="s">
        <v>437</v>
      </c>
    </row>
    <row r="78" spans="1:31" ht="12.75" x14ac:dyDescent="0.2">
      <c r="A78" s="187" t="s">
        <v>537</v>
      </c>
      <c r="B78" s="190" t="s">
        <v>509</v>
      </c>
      <c r="C78" s="210" t="s">
        <v>437</v>
      </c>
      <c r="D78" s="210" t="s">
        <v>437</v>
      </c>
      <c r="E78" s="210" t="s">
        <v>437</v>
      </c>
      <c r="F78" s="210" t="s">
        <v>437</v>
      </c>
      <c r="G78" s="210" t="s">
        <v>437</v>
      </c>
      <c r="H78" s="210"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10" t="s">
        <v>437</v>
      </c>
      <c r="AD78" s="210" t="s">
        <v>437</v>
      </c>
      <c r="AE78" s="210" t="s">
        <v>437</v>
      </c>
    </row>
    <row r="79" spans="1:31" ht="14.25" x14ac:dyDescent="0.2">
      <c r="A79" s="187" t="s">
        <v>538</v>
      </c>
      <c r="B79" s="190" t="s">
        <v>551</v>
      </c>
      <c r="C79" s="210" t="s">
        <v>437</v>
      </c>
      <c r="D79" s="210" t="s">
        <v>437</v>
      </c>
      <c r="E79" s="210" t="s">
        <v>437</v>
      </c>
      <c r="F79" s="210" t="s">
        <v>437</v>
      </c>
      <c r="G79" s="210" t="s">
        <v>437</v>
      </c>
      <c r="H79" s="210"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10" t="s">
        <v>437</v>
      </c>
      <c r="AD79" s="210" t="s">
        <v>437</v>
      </c>
      <c r="AE79" s="210" t="s">
        <v>437</v>
      </c>
    </row>
    <row r="80" spans="1:31" ht="12.75" x14ac:dyDescent="0.2">
      <c r="A80" s="187" t="s">
        <v>539</v>
      </c>
      <c r="B80" s="190" t="s">
        <v>540</v>
      </c>
      <c r="C80" s="210" t="s">
        <v>437</v>
      </c>
      <c r="D80" s="210" t="s">
        <v>437</v>
      </c>
      <c r="E80" s="210" t="s">
        <v>437</v>
      </c>
      <c r="F80" s="210" t="s">
        <v>437</v>
      </c>
      <c r="G80" s="210" t="s">
        <v>437</v>
      </c>
      <c r="H80" s="210"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6">
        <f>SUM(M80,Q80,U80,Y80)</f>
        <v>0</v>
      </c>
      <c r="AD80" s="216">
        <f>SUM(O80,S80,W80,AA80)</f>
        <v>0</v>
      </c>
      <c r="AE80" s="210" t="s">
        <v>437</v>
      </c>
    </row>
    <row r="81" spans="1:31" ht="12.75" x14ac:dyDescent="0.2">
      <c r="A81" s="187" t="s">
        <v>6</v>
      </c>
      <c r="B81" s="188" t="s">
        <v>541</v>
      </c>
      <c r="C81" s="210" t="s">
        <v>437</v>
      </c>
      <c r="D81" s="210" t="s">
        <v>437</v>
      </c>
      <c r="E81" s="210" t="s">
        <v>437</v>
      </c>
      <c r="F81" s="210" t="s">
        <v>437</v>
      </c>
      <c r="G81" s="210" t="s">
        <v>437</v>
      </c>
      <c r="H81" s="210"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10" t="s">
        <v>437</v>
      </c>
      <c r="AD81" s="210" t="s">
        <v>437</v>
      </c>
      <c r="AE81" s="210" t="s">
        <v>437</v>
      </c>
    </row>
    <row r="82" spans="1:31" ht="12.75" x14ac:dyDescent="0.2">
      <c r="A82" s="187" t="s">
        <v>542</v>
      </c>
      <c r="B82" s="188" t="s">
        <v>543</v>
      </c>
      <c r="C82" s="210" t="s">
        <v>437</v>
      </c>
      <c r="D82" s="210" t="s">
        <v>437</v>
      </c>
      <c r="E82" s="210" t="s">
        <v>437</v>
      </c>
      <c r="F82" s="210" t="s">
        <v>437</v>
      </c>
      <c r="G82" s="210" t="s">
        <v>437</v>
      </c>
      <c r="H82" s="210"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10" t="s">
        <v>437</v>
      </c>
      <c r="AD82" s="210" t="s">
        <v>437</v>
      </c>
      <c r="AE82" s="210" t="s">
        <v>437</v>
      </c>
    </row>
    <row r="83" spans="1:31" ht="12.75" x14ac:dyDescent="0.2">
      <c r="A83" s="187" t="s">
        <v>544</v>
      </c>
      <c r="B83" s="188" t="s">
        <v>492</v>
      </c>
      <c r="C83" s="210" t="s">
        <v>437</v>
      </c>
      <c r="D83" s="210" t="s">
        <v>437</v>
      </c>
      <c r="E83" s="210" t="s">
        <v>437</v>
      </c>
      <c r="F83" s="210" t="s">
        <v>437</v>
      </c>
      <c r="G83" s="210" t="s">
        <v>437</v>
      </c>
      <c r="H83" s="210"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10" t="s">
        <v>437</v>
      </c>
      <c r="AD83" s="210" t="s">
        <v>437</v>
      </c>
      <c r="AE83" s="210" t="s">
        <v>437</v>
      </c>
    </row>
    <row r="84" spans="1:31" ht="12.75" x14ac:dyDescent="0.2">
      <c r="A84" s="187" t="s">
        <v>545</v>
      </c>
      <c r="B84" s="190" t="s">
        <v>493</v>
      </c>
      <c r="C84" s="210" t="s">
        <v>437</v>
      </c>
      <c r="D84" s="210" t="s">
        <v>437</v>
      </c>
      <c r="E84" s="210" t="s">
        <v>437</v>
      </c>
      <c r="F84" s="210" t="s">
        <v>437</v>
      </c>
      <c r="G84" s="210" t="s">
        <v>437</v>
      </c>
      <c r="H84" s="210"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10" t="s">
        <v>437</v>
      </c>
      <c r="AD84" s="210" t="s">
        <v>437</v>
      </c>
      <c r="AE84" s="210" t="s">
        <v>437</v>
      </c>
    </row>
    <row r="85" spans="1:31" ht="12.75" x14ac:dyDescent="0.2">
      <c r="A85" s="187" t="s">
        <v>546</v>
      </c>
      <c r="B85" s="190" t="s">
        <v>497</v>
      </c>
      <c r="C85" s="210" t="s">
        <v>437</v>
      </c>
      <c r="D85" s="210" t="s">
        <v>437</v>
      </c>
      <c r="E85" s="210" t="s">
        <v>437</v>
      </c>
      <c r="F85" s="210" t="s">
        <v>437</v>
      </c>
      <c r="G85" s="210" t="s">
        <v>437</v>
      </c>
      <c r="H85" s="210"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10" t="s">
        <v>437</v>
      </c>
      <c r="AD85" s="210" t="s">
        <v>437</v>
      </c>
      <c r="AE85" s="210" t="s">
        <v>437</v>
      </c>
    </row>
    <row r="86" spans="1:31" ht="12.75" x14ac:dyDescent="0.2">
      <c r="A86" s="187" t="s">
        <v>547</v>
      </c>
      <c r="B86" s="190" t="s">
        <v>535</v>
      </c>
      <c r="C86" s="210" t="s">
        <v>437</v>
      </c>
      <c r="D86" s="210" t="s">
        <v>437</v>
      </c>
      <c r="E86" s="210" t="s">
        <v>437</v>
      </c>
      <c r="F86" s="210" t="s">
        <v>437</v>
      </c>
      <c r="G86" s="210" t="s">
        <v>437</v>
      </c>
      <c r="H86" s="210"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10" t="s">
        <v>437</v>
      </c>
      <c r="AD86" s="210" t="s">
        <v>437</v>
      </c>
      <c r="AE86" s="210" t="s">
        <v>437</v>
      </c>
    </row>
    <row r="87" spans="1:31" ht="12.75" x14ac:dyDescent="0.2">
      <c r="A87" s="187" t="s">
        <v>548</v>
      </c>
      <c r="B87" s="190" t="s">
        <v>507</v>
      </c>
      <c r="C87" s="210" t="s">
        <v>437</v>
      </c>
      <c r="D87" s="210" t="s">
        <v>437</v>
      </c>
      <c r="E87" s="210" t="s">
        <v>437</v>
      </c>
      <c r="F87" s="210" t="s">
        <v>437</v>
      </c>
      <c r="G87" s="210" t="s">
        <v>437</v>
      </c>
      <c r="H87" s="210"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10" t="s">
        <v>437</v>
      </c>
      <c r="AD87" s="210" t="s">
        <v>437</v>
      </c>
      <c r="AE87" s="210" t="s">
        <v>437</v>
      </c>
    </row>
    <row r="88" spans="1:31" ht="12.75" x14ac:dyDescent="0.2">
      <c r="A88" s="187" t="s">
        <v>549</v>
      </c>
      <c r="B88" s="188" t="s">
        <v>509</v>
      </c>
      <c r="C88" s="210" t="s">
        <v>437</v>
      </c>
      <c r="D88" s="210" t="s">
        <v>437</v>
      </c>
      <c r="E88" s="210" t="s">
        <v>437</v>
      </c>
      <c r="F88" s="210" t="s">
        <v>437</v>
      </c>
      <c r="G88" s="210" t="s">
        <v>437</v>
      </c>
      <c r="H88" s="210"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10" t="s">
        <v>437</v>
      </c>
      <c r="AD88" s="210" t="s">
        <v>437</v>
      </c>
      <c r="AE88" s="210" t="s">
        <v>437</v>
      </c>
    </row>
    <row r="89" spans="1:31" ht="14.25" x14ac:dyDescent="0.2">
      <c r="A89" s="187" t="s">
        <v>550</v>
      </c>
      <c r="B89" s="190" t="s">
        <v>551</v>
      </c>
      <c r="C89" s="210" t="s">
        <v>437</v>
      </c>
      <c r="D89" s="210" t="s">
        <v>437</v>
      </c>
      <c r="E89" s="210" t="s">
        <v>437</v>
      </c>
      <c r="F89" s="210" t="s">
        <v>437</v>
      </c>
      <c r="G89" s="210" t="s">
        <v>437</v>
      </c>
      <c r="H89" s="210"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10" t="s">
        <v>437</v>
      </c>
      <c r="AD89" s="210" t="s">
        <v>437</v>
      </c>
      <c r="AE89" s="210" t="s">
        <v>437</v>
      </c>
    </row>
    <row r="90" spans="1:31" ht="12.75" x14ac:dyDescent="0.2">
      <c r="A90" s="187" t="s">
        <v>554</v>
      </c>
      <c r="B90" s="190" t="s">
        <v>511</v>
      </c>
      <c r="C90" s="210" t="s">
        <v>437</v>
      </c>
      <c r="D90" s="210" t="s">
        <v>437</v>
      </c>
      <c r="E90" s="210" t="s">
        <v>437</v>
      </c>
      <c r="F90" s="210" t="s">
        <v>437</v>
      </c>
      <c r="G90" s="210" t="s">
        <v>437</v>
      </c>
      <c r="H90" s="210"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10" t="s">
        <v>437</v>
      </c>
      <c r="AD90" s="210" t="s">
        <v>437</v>
      </c>
      <c r="AE90" s="210"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20 M17:AB17">
    <cfRule type="expression" dxfId="63" priority="121">
      <formula>CELL("защита",A1)</formula>
    </cfRule>
  </conditionalFormatting>
  <conditionalFormatting sqref="Y1:Y14">
    <cfRule type="expression" dxfId="62" priority="120">
      <formula>CELL("защита",Y1)</formula>
    </cfRule>
  </conditionalFormatting>
  <conditionalFormatting sqref="Z1:Z14">
    <cfRule type="expression" dxfId="61" priority="119">
      <formula>CELL("защита",Z1)</formula>
    </cfRule>
  </conditionalFormatting>
  <conditionalFormatting sqref="AA1:AA14">
    <cfRule type="expression" dxfId="60" priority="118">
      <formula>CELL("защита",AA1)</formula>
    </cfRule>
  </conditionalFormatting>
  <conditionalFormatting sqref="AB1:AB14">
    <cfRule type="expression" dxfId="59" priority="117">
      <formula>CELL("защита",AB1)</formula>
    </cfRule>
  </conditionalFormatting>
  <conditionalFormatting sqref="AE21:AE90">
    <cfRule type="expression" dxfId="58" priority="115">
      <formula>CELL("защита",AE21)</formula>
    </cfRule>
  </conditionalFormatting>
  <conditionalFormatting sqref="AE21:AE90">
    <cfRule type="expression" dxfId="57" priority="116">
      <formula>ISBLANK(AE21)</formula>
    </cfRule>
  </conditionalFormatting>
  <conditionalFormatting sqref="J21:J23 J27:J90 J25">
    <cfRule type="expression" dxfId="56" priority="43">
      <formula>CELL("защита",J21)</formula>
    </cfRule>
  </conditionalFormatting>
  <conditionalFormatting sqref="J21:J23 J27:J90 J25">
    <cfRule type="expression" dxfId="55" priority="44">
      <formula>ISBLANK(J21)</formula>
    </cfRule>
  </conditionalFormatting>
  <conditionalFormatting sqref="Y18:AD20 AC17:AD17">
    <cfRule type="expression" dxfId="54" priority="42">
      <formula>CELL("защита",Y17)</formula>
    </cfRule>
  </conditionalFormatting>
  <conditionalFormatting sqref="AC21:AD25 Q69:AD69 AC70:AD90 AC27:AD68">
    <cfRule type="expression" dxfId="53" priority="40">
      <formula>CELL("защита",Q21)</formula>
    </cfRule>
  </conditionalFormatting>
  <conditionalFormatting sqref="AC21:AD25 Q69:AD69 AC70:AD90 AC27:AD68">
    <cfRule type="expression" dxfId="52" priority="41">
      <formula>ISBLANK(Q21)</formula>
    </cfRule>
  </conditionalFormatting>
  <conditionalFormatting sqref="U21:AB25 Q70:AB90 U27:AB68">
    <cfRule type="expression" dxfId="51" priority="34">
      <formula>CELL("защита",Q21)</formula>
    </cfRule>
  </conditionalFormatting>
  <conditionalFormatting sqref="U21:AB25 Q70:AB90 U27:AB68">
    <cfRule type="expression" dxfId="50" priority="35">
      <formula>ISBLANK(Q21)</formula>
    </cfRule>
  </conditionalFormatting>
  <conditionalFormatting sqref="M19:P20 M18:N18">
    <cfRule type="expression" dxfId="49" priority="39">
      <formula>CELL("защита",M18)</formula>
    </cfRule>
  </conditionalFormatting>
  <conditionalFormatting sqref="Q18:X20">
    <cfRule type="expression" dxfId="48" priority="36">
      <formula>CELL("защита",Q18)</formula>
    </cfRule>
  </conditionalFormatting>
  <conditionalFormatting sqref="C17:H20">
    <cfRule type="expression" dxfId="47" priority="33">
      <formula>CELL("защита",C17)</formula>
    </cfRule>
  </conditionalFormatting>
  <conditionalFormatting sqref="C21:H25 C27:H90">
    <cfRule type="expression" dxfId="46" priority="31">
      <formula>CELL("защита",C21)</formula>
    </cfRule>
  </conditionalFormatting>
  <conditionalFormatting sqref="C21:H25 C27:H90">
    <cfRule type="expression" dxfId="45" priority="32">
      <formula>ISBLANK(C21)</formula>
    </cfRule>
  </conditionalFormatting>
  <conditionalFormatting sqref="C26:H26 J26 U26:AD26">
    <cfRule type="expression" dxfId="44" priority="29">
      <formula>CELL("защита",C26)</formula>
    </cfRule>
  </conditionalFormatting>
  <conditionalFormatting sqref="C26:H26 J26 U26:AD26">
    <cfRule type="expression" dxfId="43" priority="30">
      <formula>ISBLANK(C26)</formula>
    </cfRule>
  </conditionalFormatting>
  <conditionalFormatting sqref="O18:P18">
    <cfRule type="expression" dxfId="42" priority="19">
      <formula>CELL("защита",O18)</formula>
    </cfRule>
  </conditionalFormatting>
  <conditionalFormatting sqref="I21:I23 I27:I90 I25">
    <cfRule type="expression" dxfId="41" priority="26">
      <formula>CELL("защита",I21)</formula>
    </cfRule>
  </conditionalFormatting>
  <conditionalFormatting sqref="I21:I23 I27:I90 I25">
    <cfRule type="expression" dxfId="40" priority="27">
      <formula>ISBLANK(I21)</formula>
    </cfRule>
  </conditionalFormatting>
  <conditionalFormatting sqref="I26">
    <cfRule type="expression" dxfId="39" priority="24">
      <formula>CELL("защита",I26)</formula>
    </cfRule>
  </conditionalFormatting>
  <conditionalFormatting sqref="I26">
    <cfRule type="expression" dxfId="38" priority="25">
      <formula>ISBLANK(I26)</formula>
    </cfRule>
  </conditionalFormatting>
  <conditionalFormatting sqref="K27:L90 K21:L23 K25:L25 I24:L24">
    <cfRule type="expression" dxfId="37" priority="22">
      <formula>CELL("защита",I21)</formula>
    </cfRule>
  </conditionalFormatting>
  <conditionalFormatting sqref="K27:L90 K21:L23 K25:L25 I24:L24">
    <cfRule type="expression" dxfId="36" priority="23">
      <formula>ISBLANK(I21)</formula>
    </cfRule>
  </conditionalFormatting>
  <conditionalFormatting sqref="K26:L26">
    <cfRule type="expression" dxfId="35" priority="20">
      <formula>CELL("защита",K26)</formula>
    </cfRule>
  </conditionalFormatting>
  <conditionalFormatting sqref="K26:L26">
    <cfRule type="expression" dxfId="34" priority="21">
      <formula>ISBLANK(K26)</formula>
    </cfRule>
  </conditionalFormatting>
  <conditionalFormatting sqref="T68">
    <cfRule type="expression" dxfId="33" priority="15">
      <formula>CELL("защита",T68)</formula>
    </cfRule>
  </conditionalFormatting>
  <conditionalFormatting sqref="T68">
    <cfRule type="expression" dxfId="32" priority="16">
      <formula>ISBLANK(T68)</formula>
    </cfRule>
  </conditionalFormatting>
  <conditionalFormatting sqref="Q68:S68 Q27:T67 Q21:T25">
    <cfRule type="expression" dxfId="31" priority="17">
      <formula>CELL("защита",Q21)</formula>
    </cfRule>
  </conditionalFormatting>
  <conditionalFormatting sqref="Q68:S68 Q27:T67 Q21:T25">
    <cfRule type="expression" dxfId="30" priority="18">
      <formula>ISBLANK(Q21)</formula>
    </cfRule>
  </conditionalFormatting>
  <conditionalFormatting sqref="Q26:T26">
    <cfRule type="expression" dxfId="29" priority="13">
      <formula>CELL("защита",Q26)</formula>
    </cfRule>
  </conditionalFormatting>
  <conditionalFormatting sqref="Q26:T26">
    <cfRule type="expression" dxfId="28" priority="14">
      <formula>ISBLANK(Q26)</formula>
    </cfRule>
  </conditionalFormatting>
  <conditionalFormatting sqref="N21:N23 N27:N90 N25">
    <cfRule type="expression" dxfId="27" priority="11">
      <formula>CELL("защита",N21)</formula>
    </cfRule>
  </conditionalFormatting>
  <conditionalFormatting sqref="N21:N23 N27:N90 N25">
    <cfRule type="expression" dxfId="26" priority="12">
      <formula>ISBLANK(N21)</formula>
    </cfRule>
  </conditionalFormatting>
  <conditionalFormatting sqref="N26">
    <cfRule type="expression" dxfId="25" priority="9">
      <formula>CELL("защита",N26)</formula>
    </cfRule>
  </conditionalFormatting>
  <conditionalFormatting sqref="N26">
    <cfRule type="expression" dxfId="24" priority="10">
      <formula>ISBLANK(N26)</formula>
    </cfRule>
  </conditionalFormatting>
  <conditionalFormatting sqref="M21:M23 M27:M90 M25">
    <cfRule type="expression" dxfId="23" priority="7">
      <formula>CELL("защита",M21)</formula>
    </cfRule>
  </conditionalFormatting>
  <conditionalFormatting sqref="M21:M23 M27:M90 M25">
    <cfRule type="expression" dxfId="22" priority="8">
      <formula>ISBLANK(M21)</formula>
    </cfRule>
  </conditionalFormatting>
  <conditionalFormatting sqref="M26">
    <cfRule type="expression" dxfId="21" priority="5">
      <formula>CELL("защита",M26)</formula>
    </cfRule>
  </conditionalFormatting>
  <conditionalFormatting sqref="M26">
    <cfRule type="expression" dxfId="20" priority="6">
      <formula>ISBLANK(M26)</formula>
    </cfRule>
  </conditionalFormatting>
  <conditionalFormatting sqref="O27:P90 O21:P23 O25:P25 M24:P24">
    <cfRule type="expression" dxfId="19" priority="3">
      <formula>CELL("защита",M21)</formula>
    </cfRule>
  </conditionalFormatting>
  <conditionalFormatting sqref="O27:P90 O21:P23 O25:P25 M24:P24">
    <cfRule type="expression" dxfId="18" priority="4">
      <formula>ISBLANK(M21)</formula>
    </cfRule>
  </conditionalFormatting>
  <conditionalFormatting sqref="O26:P26">
    <cfRule type="expression" dxfId="17" priority="1">
      <formula>CELL("защита",O26)</formula>
    </cfRule>
  </conditionalFormatting>
  <conditionalFormatting sqref="O26:P26">
    <cfRule type="expression" dxfId="16" priority="2">
      <formula>ISBLANK(O26)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H8" zoomScale="70" zoomScaleNormal="70" zoomScaleSheetLayoutView="100" workbookViewId="0">
      <selection activeCell="Q33" sqref="Q33"/>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4"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9"/>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76"/>
      <c r="AP1" s="57"/>
    </row>
    <row r="2" spans="1:42" s="22" customFormat="1" ht="20.25" x14ac:dyDescent="0.25">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77"/>
      <c r="AP2" s="77"/>
    </row>
    <row r="3" spans="1:42" s="22" customFormat="1" ht="18.75" x14ac:dyDescent="0.25">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77"/>
      <c r="AP3" s="77"/>
    </row>
    <row r="4" spans="1:42" s="22"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78"/>
      <c r="AP4" s="78"/>
    </row>
    <row r="5" spans="1:42" s="22" customFormat="1" x14ac:dyDescent="0.25">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53"/>
      <c r="AP5" s="53"/>
    </row>
    <row r="6" spans="1:42" s="22" customFormat="1" ht="18.75" x14ac:dyDescent="0.25">
      <c r="A6" s="250"/>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77"/>
      <c r="AP6" s="77"/>
    </row>
    <row r="7" spans="1:42" s="22" customFormat="1" ht="18.75" x14ac:dyDescent="0.25">
      <c r="A7" s="258" t="str">
        <f>IF(ISBLANK('1'!C13),CONCATENATE("В разделе 1 формы заполните показатель"," '",'1'!B13,"' "),'1'!C13)</f>
        <v>O_15.26.0295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78"/>
      <c r="AP7" s="78"/>
    </row>
    <row r="8" spans="1:42" s="22" customFormat="1" x14ac:dyDescent="0.25">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53"/>
      <c r="AP8" s="53"/>
    </row>
    <row r="9" spans="1:42" s="22" customFormat="1" ht="18.75" x14ac:dyDescent="0.25">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54"/>
      <c r="AP9" s="54"/>
    </row>
    <row r="10" spans="1:42" s="22" customFormat="1" ht="18.75" x14ac:dyDescent="0.25">
      <c r="A10" s="258" t="str">
        <f>IF(ISBLANK('1'!C14),CONCATENATE("В разделе 1 формы заполните показатель"," '",'1'!B14,"' "),'1'!C14)</f>
        <v>Модернизация системы «CRM юридических лиц»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78"/>
      <c r="AP10" s="78"/>
    </row>
    <row r="11" spans="1:42" s="22" customFormat="1" x14ac:dyDescent="0.25">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53"/>
      <c r="AP11" s="53"/>
    </row>
    <row r="12" spans="1:42" s="22" customFormat="1" x14ac:dyDescent="0.25">
      <c r="A12" s="389"/>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79"/>
      <c r="AP12" s="79"/>
    </row>
    <row r="13" spans="1:42" s="22" customFormat="1" ht="18.75" x14ac:dyDescent="0.25">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80"/>
      <c r="AP13" s="80"/>
    </row>
    <row r="14" spans="1:42" s="22" customFormat="1"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80"/>
      <c r="AP14" s="80"/>
    </row>
    <row r="15" spans="1:42" s="22" customFormat="1" ht="18.75" x14ac:dyDescent="0.25">
      <c r="A15" s="255" t="s">
        <v>247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80"/>
      <c r="AP15" s="80"/>
    </row>
    <row r="16" spans="1:42" s="81"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81" customFormat="1" x14ac:dyDescent="0.25">
      <c r="A17" s="403"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409" t="s">
        <v>232</v>
      </c>
      <c r="W17" s="410"/>
      <c r="X17" s="410"/>
      <c r="Y17" s="410"/>
      <c r="Z17" s="410"/>
      <c r="AA17" s="410"/>
      <c r="AB17" s="410"/>
      <c r="AC17" s="410"/>
      <c r="AD17" s="410"/>
      <c r="AE17" s="410"/>
      <c r="AF17" s="410"/>
      <c r="AG17" s="410"/>
      <c r="AH17" s="410"/>
      <c r="AI17" s="410"/>
      <c r="AJ17" s="410"/>
      <c r="AK17" s="410"/>
      <c r="AL17" s="410"/>
      <c r="AM17" s="410"/>
      <c r="AN17" s="411"/>
    </row>
    <row r="18" spans="1:40" s="81" customFormat="1" ht="82.15" customHeight="1" x14ac:dyDescent="0.25">
      <c r="A18" s="405"/>
      <c r="B18" s="403" t="s">
        <v>340</v>
      </c>
      <c r="C18" s="403" t="s">
        <v>339</v>
      </c>
      <c r="D18" s="396" t="s">
        <v>338</v>
      </c>
      <c r="E18" s="398"/>
      <c r="F18" s="403" t="s">
        <v>337</v>
      </c>
      <c r="G18" s="403" t="s">
        <v>336</v>
      </c>
      <c r="H18" s="390" t="s">
        <v>335</v>
      </c>
      <c r="I18" s="391"/>
      <c r="J18" s="392" t="s">
        <v>334</v>
      </c>
      <c r="K18" s="394" t="s">
        <v>333</v>
      </c>
      <c r="L18" s="395"/>
      <c r="M18" s="394" t="s">
        <v>341</v>
      </c>
      <c r="N18" s="395"/>
      <c r="O18" s="412" t="s">
        <v>342</v>
      </c>
      <c r="P18" s="392" t="s">
        <v>343</v>
      </c>
      <c r="Q18" s="394" t="s">
        <v>344</v>
      </c>
      <c r="R18" s="395"/>
      <c r="S18" s="403" t="s">
        <v>345</v>
      </c>
      <c r="T18" s="394" t="s">
        <v>346</v>
      </c>
      <c r="U18" s="395"/>
      <c r="V18" s="406" t="s">
        <v>347</v>
      </c>
      <c r="W18" s="407"/>
      <c r="X18" s="408"/>
      <c r="Y18" s="403" t="s">
        <v>229</v>
      </c>
      <c r="Z18" s="403" t="s">
        <v>223</v>
      </c>
      <c r="AA18" s="396" t="s">
        <v>221</v>
      </c>
      <c r="AB18" s="398"/>
      <c r="AC18" s="403" t="s">
        <v>4</v>
      </c>
      <c r="AD18" s="403" t="s">
        <v>215</v>
      </c>
      <c r="AE18" s="403" t="s">
        <v>216</v>
      </c>
      <c r="AF18" s="396" t="s">
        <v>3</v>
      </c>
      <c r="AG18" s="398"/>
      <c r="AH18" s="403" t="s">
        <v>227</v>
      </c>
      <c r="AI18" s="403" t="s">
        <v>219</v>
      </c>
      <c r="AJ18" s="399" t="s">
        <v>228</v>
      </c>
      <c r="AK18" s="400"/>
      <c r="AL18" s="401" t="s">
        <v>354</v>
      </c>
      <c r="AM18" s="401" t="s">
        <v>230</v>
      </c>
      <c r="AN18" s="403" t="s">
        <v>428</v>
      </c>
    </row>
    <row r="19" spans="1:40" s="81" customFormat="1" ht="86.25" x14ac:dyDescent="0.25">
      <c r="A19" s="404"/>
      <c r="B19" s="404"/>
      <c r="C19" s="404"/>
      <c r="D19" s="112" t="s">
        <v>225</v>
      </c>
      <c r="E19" s="112" t="s">
        <v>226</v>
      </c>
      <c r="F19" s="404"/>
      <c r="G19" s="404"/>
      <c r="H19" s="113" t="s">
        <v>217</v>
      </c>
      <c r="I19" s="113" t="s">
        <v>187</v>
      </c>
      <c r="J19" s="393"/>
      <c r="K19" s="114" t="s">
        <v>218</v>
      </c>
      <c r="L19" s="115" t="s">
        <v>187</v>
      </c>
      <c r="M19" s="111" t="s">
        <v>224</v>
      </c>
      <c r="N19" s="111" t="s">
        <v>556</v>
      </c>
      <c r="O19" s="413"/>
      <c r="P19" s="393"/>
      <c r="Q19" s="111" t="s">
        <v>224</v>
      </c>
      <c r="R19" s="111" t="s">
        <v>220</v>
      </c>
      <c r="S19" s="404"/>
      <c r="T19" s="111" t="s">
        <v>224</v>
      </c>
      <c r="U19" s="111" t="s">
        <v>220</v>
      </c>
      <c r="V19" s="116" t="s">
        <v>348</v>
      </c>
      <c r="W19" s="116" t="s">
        <v>349</v>
      </c>
      <c r="X19" s="116" t="s">
        <v>350</v>
      </c>
      <c r="Y19" s="404"/>
      <c r="Z19" s="404"/>
      <c r="AA19" s="111" t="s">
        <v>224</v>
      </c>
      <c r="AB19" s="111" t="s">
        <v>220</v>
      </c>
      <c r="AC19" s="404"/>
      <c r="AD19" s="404"/>
      <c r="AE19" s="404"/>
      <c r="AF19" s="117" t="s">
        <v>351</v>
      </c>
      <c r="AG19" s="112" t="s">
        <v>352</v>
      </c>
      <c r="AH19" s="404"/>
      <c r="AI19" s="404"/>
      <c r="AJ19" s="118" t="s">
        <v>348</v>
      </c>
      <c r="AK19" s="118" t="s">
        <v>353</v>
      </c>
      <c r="AL19" s="402"/>
      <c r="AM19" s="402"/>
      <c r="AN19" s="404"/>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38.75" customHeight="1" x14ac:dyDescent="0.25">
      <c r="A21" s="147">
        <v>1</v>
      </c>
      <c r="B21" s="144" t="s">
        <v>437</v>
      </c>
      <c r="C21" s="144" t="s">
        <v>437</v>
      </c>
      <c r="D21" s="144" t="s">
        <v>437</v>
      </c>
      <c r="E21" s="207" t="s">
        <v>437</v>
      </c>
      <c r="F21" s="215" t="s">
        <v>437</v>
      </c>
      <c r="G21" s="215" t="s">
        <v>437</v>
      </c>
      <c r="H21" s="207" t="s">
        <v>437</v>
      </c>
      <c r="I21" s="215" t="s">
        <v>437</v>
      </c>
      <c r="J21" s="211" t="s">
        <v>437</v>
      </c>
      <c r="K21" s="142" t="s">
        <v>437</v>
      </c>
      <c r="L21" s="142" t="s">
        <v>437</v>
      </c>
      <c r="M21" s="208" t="s">
        <v>437</v>
      </c>
      <c r="N21" s="208" t="s">
        <v>437</v>
      </c>
      <c r="O21" s="144" t="s">
        <v>437</v>
      </c>
      <c r="P21" s="211" t="s">
        <v>437</v>
      </c>
      <c r="Q21" s="208" t="s">
        <v>437</v>
      </c>
      <c r="R21" s="208" t="s">
        <v>437</v>
      </c>
      <c r="S21" s="211" t="str">
        <f>'[3]4'!$M$46</f>
        <v>нд</v>
      </c>
      <c r="T21" s="208">
        <f>'[3]4'!$K$46</f>
        <v>5.9550083787447292</v>
      </c>
      <c r="U21" s="208">
        <f>'[3]1'!$U$46-T21</f>
        <v>1.191001676642478</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B21:D21">
    <cfRule type="expression" dxfId="13" priority="23">
      <formula>CELL("защита",B21)</formula>
    </cfRule>
  </conditionalFormatting>
  <conditionalFormatting sqref="B21:D21">
    <cfRule type="expression" dxfId="12" priority="24">
      <formula>ISBLANK(B21)</formula>
    </cfRule>
  </conditionalFormatting>
  <conditionalFormatting sqref="A21">
    <cfRule type="expression" dxfId="11" priority="19">
      <formula>CELL("защита",A21)</formula>
    </cfRule>
  </conditionalFormatting>
  <conditionalFormatting sqref="A21">
    <cfRule type="expression" dxfId="10" priority="20">
      <formula>ISBLANK(A21)</formula>
    </cfRule>
  </conditionalFormatting>
  <conditionalFormatting sqref="E21:J21 M21:AN21">
    <cfRule type="expression" dxfId="9" priority="17">
      <formula>CELL("защита",E21)</formula>
    </cfRule>
  </conditionalFormatting>
  <conditionalFormatting sqref="E21:J21 M21:AN21">
    <cfRule type="expression" dxfId="8" priority="18">
      <formula>ISBLANK(E21)</formula>
    </cfRule>
  </conditionalFormatting>
  <conditionalFormatting sqref="K21:L21">
    <cfRule type="expression" dxfId="7" priority="15">
      <formula>CELL("защита",K21)</formula>
    </cfRule>
  </conditionalFormatting>
  <conditionalFormatting sqref="K21:L21">
    <cfRule type="expression" dxfId="6" priority="16">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5" sqref="C25"/>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14"/>
      <c r="B1" s="414"/>
      <c r="C1" s="414"/>
      <c r="D1" s="49"/>
      <c r="E1" s="49"/>
      <c r="F1" s="49"/>
      <c r="G1" s="49"/>
      <c r="H1" s="49"/>
      <c r="I1" s="49"/>
    </row>
    <row r="2" spans="1:9" ht="20.25" x14ac:dyDescent="0.25">
      <c r="A2" s="244" t="s">
        <v>0</v>
      </c>
      <c r="B2" s="244"/>
      <c r="C2" s="244"/>
      <c r="D2" s="51"/>
      <c r="E2" s="51"/>
      <c r="F2" s="51"/>
      <c r="G2" s="51"/>
      <c r="H2" s="51"/>
      <c r="I2" s="51"/>
    </row>
    <row r="3" spans="1:9" ht="18.75" x14ac:dyDescent="0.25">
      <c r="A3" s="414"/>
      <c r="B3" s="414"/>
      <c r="C3" s="414"/>
      <c r="D3" s="51"/>
      <c r="E3" s="51"/>
      <c r="F3" s="51"/>
      <c r="G3" s="51"/>
      <c r="H3" s="51"/>
      <c r="I3" s="51"/>
    </row>
    <row r="4" spans="1:9" ht="18.75" x14ac:dyDescent="0.25">
      <c r="A4" s="258" t="str">
        <f>'2'!A4:C4</f>
        <v>Акционерное общество "Петербургская сбытовая компания"</v>
      </c>
      <c r="B4" s="258"/>
      <c r="C4" s="258"/>
      <c r="D4" s="52"/>
      <c r="E4" s="52"/>
      <c r="F4" s="52"/>
      <c r="G4" s="52"/>
      <c r="H4" s="52"/>
      <c r="I4" s="52"/>
    </row>
    <row r="5" spans="1:9" x14ac:dyDescent="0.25">
      <c r="A5" s="253" t="s">
        <v>408</v>
      </c>
      <c r="B5" s="253"/>
      <c r="C5" s="253"/>
      <c r="D5" s="53"/>
      <c r="E5" s="53"/>
      <c r="F5" s="53"/>
      <c r="G5" s="53"/>
      <c r="H5" s="53"/>
      <c r="I5" s="53"/>
    </row>
    <row r="6" spans="1:9" ht="18.75" x14ac:dyDescent="0.25">
      <c r="A6" s="414"/>
      <c r="B6" s="414"/>
      <c r="C6" s="414"/>
      <c r="D6" s="51"/>
      <c r="E6" s="51"/>
      <c r="F6" s="51"/>
      <c r="G6" s="51"/>
      <c r="H6" s="51"/>
      <c r="I6" s="51"/>
    </row>
    <row r="7" spans="1:9" ht="18.75" x14ac:dyDescent="0.25">
      <c r="A7" s="417" t="str">
        <f>'2'!A7:C7</f>
        <v>O_15.26.0295</v>
      </c>
      <c r="B7" s="417"/>
      <c r="C7" s="417"/>
      <c r="D7" s="52"/>
      <c r="E7" s="52"/>
      <c r="F7" s="52"/>
      <c r="G7" s="52"/>
      <c r="H7" s="52"/>
      <c r="I7" s="52"/>
    </row>
    <row r="8" spans="1:9" x14ac:dyDescent="0.25">
      <c r="A8" s="253" t="s">
        <v>409</v>
      </c>
      <c r="B8" s="253"/>
      <c r="C8" s="253"/>
      <c r="D8" s="53"/>
      <c r="E8" s="53"/>
      <c r="F8" s="53"/>
      <c r="G8" s="53"/>
      <c r="H8" s="53"/>
      <c r="I8" s="53"/>
    </row>
    <row r="9" spans="1:9" ht="18.75" x14ac:dyDescent="0.25">
      <c r="A9" s="414"/>
      <c r="B9" s="414"/>
      <c r="C9" s="414"/>
      <c r="D9" s="54"/>
      <c r="E9" s="54"/>
      <c r="F9" s="54"/>
      <c r="G9" s="54"/>
      <c r="H9" s="54"/>
      <c r="I9" s="54"/>
    </row>
    <row r="10" spans="1:9" ht="18.75" x14ac:dyDescent="0.25">
      <c r="A10" s="258" t="str">
        <f>'2'!A10:C10</f>
        <v>Модернизация системы «CRM юридических лиц» в 2026 году , объект НМА 1 шт.</v>
      </c>
      <c r="B10" s="258"/>
      <c r="C10" s="258"/>
      <c r="D10" s="52"/>
      <c r="E10" s="52"/>
      <c r="F10" s="52"/>
      <c r="G10" s="52"/>
      <c r="H10" s="52"/>
      <c r="I10" s="52"/>
    </row>
    <row r="11" spans="1:9" x14ac:dyDescent="0.25">
      <c r="A11" s="253" t="s">
        <v>410</v>
      </c>
      <c r="B11" s="253"/>
      <c r="C11" s="253"/>
      <c r="D11" s="53"/>
      <c r="E11" s="53"/>
      <c r="F11" s="53"/>
      <c r="G11" s="53"/>
      <c r="H11" s="53"/>
      <c r="I11" s="53"/>
    </row>
    <row r="12" spans="1:9" x14ac:dyDescent="0.25">
      <c r="A12" s="414"/>
      <c r="B12" s="414"/>
      <c r="C12" s="414"/>
      <c r="D12" s="53"/>
      <c r="E12" s="53"/>
      <c r="F12" s="53"/>
      <c r="G12" s="53"/>
      <c r="H12" s="53"/>
      <c r="I12" s="53"/>
    </row>
    <row r="13" spans="1:9" ht="18.75" x14ac:dyDescent="0.3">
      <c r="A13" s="419" t="str">
        <f>'2'!A13:C13</f>
        <v>Год, в котором предоставляется информация: 2025 год</v>
      </c>
      <c r="B13" s="419"/>
      <c r="C13" s="419"/>
      <c r="D13" s="53"/>
      <c r="E13" s="53"/>
      <c r="F13" s="53"/>
      <c r="G13" s="53"/>
      <c r="H13" s="53"/>
      <c r="I13" s="53"/>
    </row>
    <row r="14" spans="1:9" ht="18.75" x14ac:dyDescent="0.3">
      <c r="A14" s="418"/>
      <c r="B14" s="418"/>
      <c r="C14" s="418"/>
      <c r="D14" s="53"/>
      <c r="E14" s="53"/>
      <c r="F14" s="53"/>
      <c r="G14" s="53"/>
      <c r="H14" s="53"/>
      <c r="I14" s="53"/>
    </row>
    <row r="15" spans="1:9" ht="18.75" x14ac:dyDescent="0.3">
      <c r="A15" s="416" t="s">
        <v>248</v>
      </c>
      <c r="B15" s="416"/>
      <c r="C15" s="416"/>
      <c r="D15" s="53"/>
      <c r="E15" s="53"/>
      <c r="F15" s="53"/>
      <c r="G15" s="53"/>
      <c r="H15" s="53"/>
      <c r="I15" s="53"/>
    </row>
    <row r="16" spans="1:9" x14ac:dyDescent="0.25">
      <c r="A16" s="415"/>
      <c r="B16" s="415"/>
      <c r="C16" s="415"/>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10.222584474182026</v>
      </c>
    </row>
    <row r="20" spans="1:3" s="23" customFormat="1" x14ac:dyDescent="0.25">
      <c r="A20" s="121">
        <v>2</v>
      </c>
      <c r="B20" s="122" t="s">
        <v>169</v>
      </c>
      <c r="C20" s="202" t="s">
        <v>437</v>
      </c>
    </row>
    <row r="21" spans="1:3" s="23" customFormat="1" ht="75" x14ac:dyDescent="0.25">
      <c r="A21" s="121">
        <v>3</v>
      </c>
      <c r="B21" s="122" t="s">
        <v>356</v>
      </c>
      <c r="C21" s="202" t="s">
        <v>591</v>
      </c>
    </row>
    <row r="22" spans="1:3" s="23" customFormat="1" ht="30" x14ac:dyDescent="0.25">
      <c r="A22" s="121">
        <v>4</v>
      </c>
      <c r="B22" s="122" t="s">
        <v>357</v>
      </c>
      <c r="C22" s="141" t="s">
        <v>437</v>
      </c>
    </row>
    <row r="23" spans="1:3" s="23" customFormat="1" ht="30" x14ac:dyDescent="0.25">
      <c r="A23" s="121">
        <v>5</v>
      </c>
      <c r="B23" s="122" t="s">
        <v>358</v>
      </c>
      <c r="C23" s="231" t="s">
        <v>437</v>
      </c>
    </row>
    <row r="24" spans="1:3" s="23" customFormat="1" ht="30" x14ac:dyDescent="0.25">
      <c r="A24" s="121" t="s">
        <v>41</v>
      </c>
      <c r="B24" s="122" t="s">
        <v>359</v>
      </c>
      <c r="C24" s="140" t="s">
        <v>437</v>
      </c>
    </row>
    <row r="25" spans="1:3" s="23" customFormat="1" ht="30" x14ac:dyDescent="0.25">
      <c r="A25" s="121" t="s">
        <v>172</v>
      </c>
      <c r="B25" s="122" t="s">
        <v>360</v>
      </c>
      <c r="C25" s="140" t="s">
        <v>437</v>
      </c>
    </row>
    <row r="26" spans="1:3" s="23" customFormat="1" ht="30" x14ac:dyDescent="0.25">
      <c r="A26" s="121" t="s">
        <v>365</v>
      </c>
      <c r="B26" s="122" t="s">
        <v>361</v>
      </c>
      <c r="C26" s="140" t="s">
        <v>437</v>
      </c>
    </row>
    <row r="27" spans="1:3" s="23" customFormat="1" x14ac:dyDescent="0.25">
      <c r="A27" s="121" t="s">
        <v>366</v>
      </c>
      <c r="B27" s="122" t="s">
        <v>362</v>
      </c>
      <c r="C27" s="140" t="s">
        <v>437</v>
      </c>
    </row>
    <row r="28" spans="1:3" s="23" customFormat="1" x14ac:dyDescent="0.25">
      <c r="A28" s="121" t="s">
        <v>367</v>
      </c>
      <c r="B28" s="122" t="s">
        <v>363</v>
      </c>
      <c r="C28" s="140" t="s">
        <v>437</v>
      </c>
    </row>
    <row r="29" spans="1:3" s="23" customFormat="1" x14ac:dyDescent="0.25">
      <c r="A29" s="121" t="s">
        <v>368</v>
      </c>
      <c r="B29" s="122" t="s">
        <v>364</v>
      </c>
      <c r="C29" s="140" t="s">
        <v>437</v>
      </c>
    </row>
    <row r="30" spans="1:3" s="23" customFormat="1" ht="30" x14ac:dyDescent="0.25">
      <c r="A30" s="9" t="s">
        <v>369</v>
      </c>
      <c r="B30" s="10" t="s">
        <v>555</v>
      </c>
      <c r="C30" s="140" t="s">
        <v>437</v>
      </c>
    </row>
    <row r="31" spans="1:3" s="23" customFormat="1" ht="30" x14ac:dyDescent="0.25">
      <c r="A31" s="9" t="s">
        <v>371</v>
      </c>
      <c r="B31" s="10" t="s">
        <v>361</v>
      </c>
      <c r="C31" s="140" t="s">
        <v>437</v>
      </c>
    </row>
    <row r="32" spans="1:3" s="23" customFormat="1" x14ac:dyDescent="0.25">
      <c r="A32" s="9" t="s">
        <v>372</v>
      </c>
      <c r="B32" s="10" t="s">
        <v>362</v>
      </c>
      <c r="C32" s="140" t="s">
        <v>437</v>
      </c>
    </row>
    <row r="33" spans="1:3" s="23" customFormat="1" x14ac:dyDescent="0.25">
      <c r="A33" s="9" t="s">
        <v>373</v>
      </c>
      <c r="B33" s="10" t="s">
        <v>363</v>
      </c>
      <c r="C33" s="140" t="s">
        <v>437</v>
      </c>
    </row>
    <row r="34" spans="1:3" s="23" customFormat="1" x14ac:dyDescent="0.25">
      <c r="A34" s="9" t="s">
        <v>374</v>
      </c>
      <c r="B34" s="10" t="s">
        <v>364</v>
      </c>
      <c r="C34" s="140" t="s">
        <v>437</v>
      </c>
    </row>
    <row r="35" spans="1:3" s="23" customFormat="1" ht="45" x14ac:dyDescent="0.25">
      <c r="A35" s="121" t="s">
        <v>40</v>
      </c>
      <c r="B35" s="122" t="s">
        <v>375</v>
      </c>
      <c r="C35" s="140" t="s">
        <v>437</v>
      </c>
    </row>
    <row r="36" spans="1:3" s="23" customFormat="1" ht="30" x14ac:dyDescent="0.25">
      <c r="A36" s="121" t="s">
        <v>173</v>
      </c>
      <c r="B36" s="122" t="s">
        <v>360</v>
      </c>
      <c r="C36" s="140" t="s">
        <v>437</v>
      </c>
    </row>
    <row r="37" spans="1:3" s="23" customFormat="1" ht="30" x14ac:dyDescent="0.25">
      <c r="A37" s="121" t="s">
        <v>376</v>
      </c>
      <c r="B37" s="122" t="s">
        <v>377</v>
      </c>
      <c r="C37" s="140" t="s">
        <v>437</v>
      </c>
    </row>
    <row r="38" spans="1:3" s="23" customFormat="1" x14ac:dyDescent="0.25">
      <c r="A38" s="121" t="s">
        <v>378</v>
      </c>
      <c r="B38" s="122" t="s">
        <v>362</v>
      </c>
      <c r="C38" s="140" t="s">
        <v>437</v>
      </c>
    </row>
    <row r="39" spans="1:3" s="23" customFormat="1" x14ac:dyDescent="0.25">
      <c r="A39" s="121" t="s">
        <v>379</v>
      </c>
      <c r="B39" s="122" t="s">
        <v>363</v>
      </c>
      <c r="C39" s="140" t="s">
        <v>437</v>
      </c>
    </row>
    <row r="40" spans="1:3" s="23" customFormat="1" x14ac:dyDescent="0.25">
      <c r="A40" s="121" t="s">
        <v>380</v>
      </c>
      <c r="B40" s="122" t="s">
        <v>364</v>
      </c>
      <c r="C40" s="140" t="s">
        <v>437</v>
      </c>
    </row>
    <row r="41" spans="1:3" s="23" customFormat="1" ht="30" x14ac:dyDescent="0.25">
      <c r="A41" s="9" t="s">
        <v>438</v>
      </c>
      <c r="B41" s="10" t="s">
        <v>555</v>
      </c>
      <c r="C41" s="140" t="s">
        <v>437</v>
      </c>
    </row>
    <row r="42" spans="1:3" s="23" customFormat="1" ht="30" x14ac:dyDescent="0.25">
      <c r="A42" s="9" t="s">
        <v>439</v>
      </c>
      <c r="B42" s="10" t="s">
        <v>377</v>
      </c>
      <c r="C42" s="140" t="s">
        <v>437</v>
      </c>
    </row>
    <row r="43" spans="1:3" s="23" customFormat="1" x14ac:dyDescent="0.25">
      <c r="A43" s="9" t="s">
        <v>440</v>
      </c>
      <c r="B43" s="10" t="s">
        <v>362</v>
      </c>
      <c r="C43" s="140" t="s">
        <v>437</v>
      </c>
    </row>
    <row r="44" spans="1:3" s="23" customFormat="1" x14ac:dyDescent="0.25">
      <c r="A44" s="9" t="s">
        <v>441</v>
      </c>
      <c r="B44" s="10" t="s">
        <v>363</v>
      </c>
      <c r="C44" s="140" t="s">
        <v>437</v>
      </c>
    </row>
    <row r="45" spans="1:3" s="23" customFormat="1" x14ac:dyDescent="0.25">
      <c r="A45" s="9" t="s">
        <v>442</v>
      </c>
      <c r="B45" s="10" t="s">
        <v>364</v>
      </c>
      <c r="C45" s="140" t="s">
        <v>437</v>
      </c>
    </row>
    <row r="46" spans="1:3" s="23" customFormat="1" ht="30" x14ac:dyDescent="0.25">
      <c r="A46" s="121" t="s">
        <v>39</v>
      </c>
      <c r="B46" s="122" t="s">
        <v>381</v>
      </c>
      <c r="C46" s="231" t="s">
        <v>437</v>
      </c>
    </row>
    <row r="47" spans="1:3" s="23" customFormat="1" ht="30" x14ac:dyDescent="0.25">
      <c r="A47" s="121" t="s">
        <v>174</v>
      </c>
      <c r="B47" s="122" t="s">
        <v>360</v>
      </c>
      <c r="C47" s="140" t="s">
        <v>573</v>
      </c>
    </row>
    <row r="48" spans="1:3" s="23" customFormat="1" ht="30" x14ac:dyDescent="0.25">
      <c r="A48" s="121" t="s">
        <v>382</v>
      </c>
      <c r="B48" s="122" t="s">
        <v>377</v>
      </c>
      <c r="C48" s="140" t="s">
        <v>437</v>
      </c>
    </row>
    <row r="49" spans="1:3" s="23" customFormat="1" x14ac:dyDescent="0.25">
      <c r="A49" s="121" t="s">
        <v>383</v>
      </c>
      <c r="B49" s="122" t="s">
        <v>362</v>
      </c>
      <c r="C49" s="232" t="s">
        <v>437</v>
      </c>
    </row>
    <row r="50" spans="1:3" s="23" customFormat="1" x14ac:dyDescent="0.25">
      <c r="A50" s="121" t="s">
        <v>384</v>
      </c>
      <c r="B50" s="122" t="s">
        <v>363</v>
      </c>
      <c r="C50" s="231" t="s">
        <v>437</v>
      </c>
    </row>
    <row r="51" spans="1:3" s="23" customFormat="1" x14ac:dyDescent="0.25">
      <c r="A51" s="121" t="s">
        <v>385</v>
      </c>
      <c r="B51" s="122" t="s">
        <v>364</v>
      </c>
      <c r="C51" s="231" t="s">
        <v>437</v>
      </c>
    </row>
    <row r="52" spans="1:3" s="23" customFormat="1" ht="30" x14ac:dyDescent="0.25">
      <c r="A52" s="9" t="s">
        <v>563</v>
      </c>
      <c r="B52" s="10" t="s">
        <v>370</v>
      </c>
      <c r="C52" s="140" t="s">
        <v>437</v>
      </c>
    </row>
    <row r="53" spans="1:3" s="23" customFormat="1" ht="30" x14ac:dyDescent="0.25">
      <c r="A53" s="9" t="s">
        <v>564</v>
      </c>
      <c r="B53" s="10" t="s">
        <v>377</v>
      </c>
      <c r="C53" s="140" t="s">
        <v>437</v>
      </c>
    </row>
    <row r="54" spans="1:3" s="23" customFormat="1" x14ac:dyDescent="0.25">
      <c r="A54" s="9" t="s">
        <v>565</v>
      </c>
      <c r="B54" s="10" t="s">
        <v>362</v>
      </c>
      <c r="C54" s="140" t="s">
        <v>437</v>
      </c>
    </row>
    <row r="55" spans="1:3" s="23" customFormat="1" x14ac:dyDescent="0.25">
      <c r="A55" s="9" t="s">
        <v>566</v>
      </c>
      <c r="B55" s="10" t="s">
        <v>363</v>
      </c>
      <c r="C55" s="140" t="s">
        <v>437</v>
      </c>
    </row>
    <row r="56" spans="1:3" s="23" customFormat="1" x14ac:dyDescent="0.25">
      <c r="A56" s="9" t="s">
        <v>567</v>
      </c>
      <c r="B56" s="10" t="s">
        <v>364</v>
      </c>
      <c r="C56" s="140" t="s">
        <v>437</v>
      </c>
    </row>
    <row r="57" spans="1:3" s="23" customFormat="1" ht="30" x14ac:dyDescent="0.25">
      <c r="A57" s="9" t="s">
        <v>563</v>
      </c>
      <c r="B57" s="10" t="s">
        <v>370</v>
      </c>
      <c r="C57" s="140" t="s">
        <v>437</v>
      </c>
    </row>
    <row r="58" spans="1:3" s="23" customFormat="1" ht="30" x14ac:dyDescent="0.25">
      <c r="A58" s="9" t="s">
        <v>564</v>
      </c>
      <c r="B58" s="10" t="s">
        <v>377</v>
      </c>
      <c r="C58" s="140" t="s">
        <v>437</v>
      </c>
    </row>
    <row r="59" spans="1:3" s="23" customFormat="1" x14ac:dyDescent="0.25">
      <c r="A59" s="9" t="s">
        <v>565</v>
      </c>
      <c r="B59" s="10" t="s">
        <v>362</v>
      </c>
      <c r="C59" s="140" t="s">
        <v>437</v>
      </c>
    </row>
    <row r="60" spans="1:3" s="23" customFormat="1" x14ac:dyDescent="0.25">
      <c r="A60" s="9" t="s">
        <v>566</v>
      </c>
      <c r="B60" s="10" t="s">
        <v>363</v>
      </c>
      <c r="C60" s="140" t="s">
        <v>437</v>
      </c>
    </row>
    <row r="61" spans="1:3" s="23" customFormat="1" x14ac:dyDescent="0.25">
      <c r="A61" s="9" t="s">
        <v>567</v>
      </c>
      <c r="B61" s="10" t="s">
        <v>364</v>
      </c>
      <c r="C61" s="140" t="s">
        <v>437</v>
      </c>
    </row>
    <row r="62" spans="1:3" s="23" customFormat="1" ht="45" x14ac:dyDescent="0.25">
      <c r="A62" s="121">
        <v>6</v>
      </c>
      <c r="B62" s="122" t="s">
        <v>386</v>
      </c>
      <c r="C62" s="140" t="s">
        <v>437</v>
      </c>
    </row>
    <row r="63" spans="1:3" s="23" customFormat="1" x14ac:dyDescent="0.25">
      <c r="A63" s="121" t="s">
        <v>152</v>
      </c>
      <c r="B63" s="122" t="s">
        <v>387</v>
      </c>
      <c r="C63" s="140" t="s">
        <v>437</v>
      </c>
    </row>
    <row r="64" spans="1:3" s="23" customFormat="1" x14ac:dyDescent="0.25">
      <c r="A64" s="121" t="s">
        <v>153</v>
      </c>
      <c r="B64" s="122" t="s">
        <v>388</v>
      </c>
      <c r="C64" s="140" t="s">
        <v>437</v>
      </c>
    </row>
    <row r="65" spans="1:3" s="23" customFormat="1" ht="30" x14ac:dyDescent="0.25">
      <c r="A65" s="121" t="s">
        <v>154</v>
      </c>
      <c r="B65" s="122" t="s">
        <v>389</v>
      </c>
      <c r="C65" s="140" t="s">
        <v>437</v>
      </c>
    </row>
    <row r="66" spans="1:3" s="23" customFormat="1" x14ac:dyDescent="0.25">
      <c r="A66" s="121" t="s">
        <v>155</v>
      </c>
      <c r="B66" s="122" t="s">
        <v>390</v>
      </c>
      <c r="C66" s="140" t="s">
        <v>437</v>
      </c>
    </row>
    <row r="67" spans="1:3" s="23" customFormat="1" x14ac:dyDescent="0.25">
      <c r="A67" s="121" t="s">
        <v>7</v>
      </c>
      <c r="B67" s="122" t="s">
        <v>391</v>
      </c>
      <c r="C67" s="232" t="s">
        <v>437</v>
      </c>
    </row>
    <row r="68" spans="1:3" s="23" customFormat="1" x14ac:dyDescent="0.25">
      <c r="A68" s="121">
        <v>8</v>
      </c>
      <c r="B68" s="122" t="s">
        <v>392</v>
      </c>
      <c r="C68" s="231" t="str">
        <f>C50</f>
        <v>нд</v>
      </c>
    </row>
    <row r="69" spans="1:3" s="23" customFormat="1" x14ac:dyDescent="0.25">
      <c r="A69" s="121">
        <v>9</v>
      </c>
      <c r="B69" s="122" t="s">
        <v>393</v>
      </c>
      <c r="C69" s="232" t="s">
        <v>437</v>
      </c>
    </row>
    <row r="70" spans="1:3" s="23" customFormat="1" x14ac:dyDescent="0.25">
      <c r="A70" s="121">
        <v>10</v>
      </c>
      <c r="B70" s="122" t="s">
        <v>394</v>
      </c>
      <c r="C70" s="231" t="str">
        <f>C51</f>
        <v>нд</v>
      </c>
    </row>
    <row r="71" spans="1:3" s="23" customFormat="1" ht="60" x14ac:dyDescent="0.25">
      <c r="A71" s="121">
        <v>11</v>
      </c>
      <c r="B71" s="122" t="s">
        <v>395</v>
      </c>
      <c r="C71" s="140" t="s">
        <v>437</v>
      </c>
    </row>
    <row r="72" spans="1:3" s="23" customFormat="1" x14ac:dyDescent="0.25">
      <c r="A72" s="121" t="s">
        <v>175</v>
      </c>
      <c r="B72" s="122" t="s">
        <v>68</v>
      </c>
      <c r="C72" s="140" t="s">
        <v>437</v>
      </c>
    </row>
    <row r="73" spans="1:3" s="23" customFormat="1" ht="30" x14ac:dyDescent="0.25">
      <c r="A73" s="121" t="s">
        <v>176</v>
      </c>
      <c r="B73" s="122" t="s">
        <v>396</v>
      </c>
      <c r="C73" s="140" t="s">
        <v>437</v>
      </c>
    </row>
    <row r="74" spans="1:3" s="23" customFormat="1" ht="30" x14ac:dyDescent="0.25">
      <c r="A74" s="9" t="s">
        <v>397</v>
      </c>
      <c r="B74" s="10" t="s">
        <v>398</v>
      </c>
      <c r="C74" s="140" t="s">
        <v>437</v>
      </c>
    </row>
    <row r="75" spans="1:3" s="23" customFormat="1" x14ac:dyDescent="0.25">
      <c r="A75" s="121" t="s">
        <v>177</v>
      </c>
      <c r="B75" s="122" t="s">
        <v>69</v>
      </c>
      <c r="C75" s="140" t="s">
        <v>437</v>
      </c>
    </row>
    <row r="76" spans="1:3" s="23" customFormat="1" ht="30" x14ac:dyDescent="0.25">
      <c r="A76" s="121" t="s">
        <v>178</v>
      </c>
      <c r="B76" s="122" t="s">
        <v>396</v>
      </c>
      <c r="C76" s="140" t="s">
        <v>437</v>
      </c>
    </row>
    <row r="77" spans="1:3" s="23" customFormat="1" ht="30" x14ac:dyDescent="0.25">
      <c r="A77" s="9" t="s">
        <v>399</v>
      </c>
      <c r="B77" s="10" t="s">
        <v>398</v>
      </c>
      <c r="C77" s="140" t="s">
        <v>437</v>
      </c>
    </row>
    <row r="78" spans="1:3" s="23" customFormat="1" x14ac:dyDescent="0.25">
      <c r="A78" s="121" t="s">
        <v>179</v>
      </c>
      <c r="B78" s="123" t="s">
        <v>70</v>
      </c>
      <c r="C78" s="140" t="s">
        <v>437</v>
      </c>
    </row>
    <row r="79" spans="1:3" s="23" customFormat="1" ht="30" x14ac:dyDescent="0.25">
      <c r="A79" s="121" t="s">
        <v>180</v>
      </c>
      <c r="B79" s="124" t="s">
        <v>396</v>
      </c>
      <c r="C79" s="140" t="s">
        <v>437</v>
      </c>
    </row>
    <row r="80" spans="1:3" s="23" customFormat="1" ht="30" x14ac:dyDescent="0.25">
      <c r="A80" s="9" t="s">
        <v>400</v>
      </c>
      <c r="B80" s="10" t="s">
        <v>398</v>
      </c>
      <c r="C80" s="140" t="s">
        <v>437</v>
      </c>
    </row>
    <row r="81" spans="1:3" s="23" customFormat="1" x14ac:dyDescent="0.25">
      <c r="A81" s="121" t="s">
        <v>181</v>
      </c>
      <c r="B81" s="123" t="s">
        <v>71</v>
      </c>
      <c r="C81" s="140" t="s">
        <v>437</v>
      </c>
    </row>
    <row r="82" spans="1:3" s="23" customFormat="1" ht="30" x14ac:dyDescent="0.25">
      <c r="A82" s="121" t="s">
        <v>182</v>
      </c>
      <c r="B82" s="122" t="s">
        <v>396</v>
      </c>
      <c r="C82" s="140" t="s">
        <v>437</v>
      </c>
    </row>
    <row r="83" spans="1:3" s="23" customFormat="1" ht="30" x14ac:dyDescent="0.25">
      <c r="A83" s="9" t="s">
        <v>401</v>
      </c>
      <c r="B83" s="132" t="s">
        <v>398</v>
      </c>
      <c r="C83" s="140" t="s">
        <v>437</v>
      </c>
    </row>
    <row r="84" spans="1:3" s="23" customFormat="1" x14ac:dyDescent="0.25">
      <c r="A84" s="121" t="s">
        <v>183</v>
      </c>
      <c r="B84" s="123" t="s">
        <v>72</v>
      </c>
      <c r="C84" s="140" t="s">
        <v>437</v>
      </c>
    </row>
    <row r="85" spans="1:3" s="23" customFormat="1" ht="30" x14ac:dyDescent="0.25">
      <c r="A85" s="121" t="s">
        <v>184</v>
      </c>
      <c r="B85" s="122" t="s">
        <v>396</v>
      </c>
      <c r="C85" s="140" t="s">
        <v>437</v>
      </c>
    </row>
    <row r="86" spans="1:3" s="23" customFormat="1" ht="30" x14ac:dyDescent="0.25">
      <c r="A86" s="9" t="s">
        <v>443</v>
      </c>
      <c r="B86" s="132" t="s">
        <v>398</v>
      </c>
      <c r="C86" s="140" t="s">
        <v>437</v>
      </c>
    </row>
    <row r="87" spans="1:3" s="23" customFormat="1" ht="300" x14ac:dyDescent="0.25">
      <c r="A87" s="121" t="s">
        <v>84</v>
      </c>
      <c r="B87" s="122" t="s">
        <v>402</v>
      </c>
      <c r="C87" s="140" t="s">
        <v>437</v>
      </c>
    </row>
    <row r="88" spans="1:3" s="23" customFormat="1" ht="45" x14ac:dyDescent="0.25">
      <c r="A88" s="121" t="s">
        <v>80</v>
      </c>
      <c r="B88" s="123" t="s">
        <v>170</v>
      </c>
      <c r="C88" s="140" t="s">
        <v>437</v>
      </c>
    </row>
    <row r="89" spans="1:3" s="23" customFormat="1" x14ac:dyDescent="0.25">
      <c r="A89" s="121" t="s">
        <v>185</v>
      </c>
      <c r="B89" s="125" t="s">
        <v>73</v>
      </c>
      <c r="C89" s="140" t="s">
        <v>437</v>
      </c>
    </row>
    <row r="90" spans="1:3" s="23" customFormat="1" x14ac:dyDescent="0.25">
      <c r="A90" s="121" t="s">
        <v>186</v>
      </c>
      <c r="B90" s="125" t="s">
        <v>74</v>
      </c>
      <c r="C90" s="140" t="s">
        <v>437</v>
      </c>
    </row>
    <row r="91" spans="1:3" s="23" customFormat="1" x14ac:dyDescent="0.25">
      <c r="A91" s="121" t="s">
        <v>85</v>
      </c>
      <c r="B91" s="126" t="s">
        <v>213</v>
      </c>
      <c r="C91" s="140" t="s">
        <v>437</v>
      </c>
    </row>
    <row r="92" spans="1:3" s="23" customFormat="1" x14ac:dyDescent="0.25">
      <c r="A92" s="121" t="s">
        <v>191</v>
      </c>
      <c r="B92" s="126" t="s">
        <v>187</v>
      </c>
      <c r="C92" s="140" t="s">
        <v>437</v>
      </c>
    </row>
    <row r="93" spans="1:3" s="23" customFormat="1" x14ac:dyDescent="0.25">
      <c r="A93" s="121" t="s">
        <v>192</v>
      </c>
      <c r="B93" s="126" t="s">
        <v>188</v>
      </c>
      <c r="C93" s="140" t="s">
        <v>437</v>
      </c>
    </row>
    <row r="94" spans="1:3" s="23" customFormat="1" x14ac:dyDescent="0.25">
      <c r="A94" s="121" t="s">
        <v>193</v>
      </c>
      <c r="B94" s="126" t="s">
        <v>189</v>
      </c>
      <c r="C94" s="140" t="s">
        <v>437</v>
      </c>
    </row>
    <row r="95" spans="1:3" s="23" customFormat="1" x14ac:dyDescent="0.25">
      <c r="A95" s="121" t="s">
        <v>194</v>
      </c>
      <c r="B95" s="126" t="s">
        <v>190</v>
      </c>
      <c r="C95" s="140" t="s">
        <v>561</v>
      </c>
    </row>
    <row r="96" spans="1:3" s="23" customFormat="1" x14ac:dyDescent="0.25">
      <c r="A96" s="121" t="s">
        <v>195</v>
      </c>
      <c r="B96" s="125" t="s">
        <v>196</v>
      </c>
      <c r="C96" s="140" t="s">
        <v>437</v>
      </c>
    </row>
    <row r="97" spans="1:3" s="23" customFormat="1" x14ac:dyDescent="0.25">
      <c r="A97" s="121" t="s">
        <v>198</v>
      </c>
      <c r="B97" s="127" t="s">
        <v>197</v>
      </c>
      <c r="C97" s="140" t="s">
        <v>437</v>
      </c>
    </row>
    <row r="98" spans="1:3" s="23" customFormat="1" x14ac:dyDescent="0.25">
      <c r="A98" s="121" t="s">
        <v>199</v>
      </c>
      <c r="B98" s="128" t="s">
        <v>75</v>
      </c>
      <c r="C98" s="233" t="s">
        <v>437</v>
      </c>
    </row>
    <row r="99" spans="1:3" s="23" customFormat="1" x14ac:dyDescent="0.25">
      <c r="A99" s="121" t="s">
        <v>200</v>
      </c>
      <c r="B99" s="128" t="s">
        <v>76</v>
      </c>
      <c r="C99" s="140" t="s">
        <v>436</v>
      </c>
    </row>
    <row r="100" spans="1:3" s="23" customFormat="1" x14ac:dyDescent="0.25">
      <c r="A100" s="121" t="s">
        <v>201</v>
      </c>
      <c r="B100" s="128" t="s">
        <v>202</v>
      </c>
      <c r="C100" s="140" t="s">
        <v>437</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437</v>
      </c>
    </row>
    <row r="103" spans="1:3" s="23" customFormat="1" x14ac:dyDescent="0.25">
      <c r="A103" s="121" t="s">
        <v>203</v>
      </c>
      <c r="B103" s="130" t="s">
        <v>403</v>
      </c>
      <c r="C103" s="140" t="s">
        <v>437</v>
      </c>
    </row>
    <row r="104" spans="1:3" s="23" customFormat="1" x14ac:dyDescent="0.25">
      <c r="A104" s="121" t="s">
        <v>204</v>
      </c>
      <c r="B104" s="130" t="s">
        <v>210</v>
      </c>
      <c r="C104" s="140" t="s">
        <v>437</v>
      </c>
    </row>
    <row r="105" spans="1:3" s="23" customFormat="1" x14ac:dyDescent="0.25">
      <c r="A105" s="121" t="s">
        <v>205</v>
      </c>
      <c r="B105" s="130" t="s">
        <v>211</v>
      </c>
      <c r="C105" s="140" t="s">
        <v>437</v>
      </c>
    </row>
    <row r="106" spans="1:3" s="23" customFormat="1" x14ac:dyDescent="0.25">
      <c r="A106" s="121" t="s">
        <v>206</v>
      </c>
      <c r="B106" s="130" t="s">
        <v>212</v>
      </c>
      <c r="C106" s="140" t="s">
        <v>437</v>
      </c>
    </row>
    <row r="107" spans="1:3" s="23" customFormat="1" x14ac:dyDescent="0.25">
      <c r="A107" s="121" t="s">
        <v>207</v>
      </c>
      <c r="B107" s="131" t="s">
        <v>208</v>
      </c>
      <c r="C107" s="140" t="s">
        <v>437</v>
      </c>
    </row>
    <row r="108" spans="1:3" ht="30" x14ac:dyDescent="0.25">
      <c r="A108" s="9" t="s">
        <v>209</v>
      </c>
      <c r="B108" s="133" t="s">
        <v>404</v>
      </c>
      <c r="C108" s="140" t="s">
        <v>437</v>
      </c>
    </row>
    <row r="109" spans="1:3" ht="30" x14ac:dyDescent="0.25">
      <c r="A109" s="9" t="s">
        <v>405</v>
      </c>
      <c r="B109" s="134" t="s">
        <v>406</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3" sqref="C23"/>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9"/>
      <c r="B1" s="249"/>
      <c r="C1" s="249"/>
      <c r="F1" s="56"/>
      <c r="G1" s="56"/>
    </row>
    <row r="2" spans="1:22" s="55" customFormat="1" ht="20.25" x14ac:dyDescent="0.3">
      <c r="A2" s="244" t="s">
        <v>407</v>
      </c>
      <c r="B2" s="244"/>
      <c r="C2" s="244"/>
      <c r="F2" s="56"/>
      <c r="G2" s="56"/>
      <c r="H2" s="57"/>
    </row>
    <row r="3" spans="1:22" s="55" customFormat="1" ht="18.75" x14ac:dyDescent="0.2">
      <c r="A3" s="245"/>
      <c r="B3" s="245"/>
      <c r="C3" s="245"/>
      <c r="D3" s="58"/>
      <c r="E3" s="58"/>
      <c r="F3" s="58"/>
      <c r="G3" s="58"/>
      <c r="H3" s="58"/>
      <c r="I3" s="51"/>
      <c r="J3" s="51"/>
      <c r="K3" s="51"/>
      <c r="L3" s="51"/>
      <c r="M3" s="51"/>
      <c r="N3" s="51"/>
      <c r="O3" s="51"/>
      <c r="P3" s="51"/>
      <c r="Q3" s="51"/>
      <c r="R3" s="51"/>
      <c r="S3" s="51"/>
      <c r="T3" s="51"/>
      <c r="U3" s="51"/>
      <c r="V3" s="51"/>
    </row>
    <row r="4" spans="1:22" s="55" customFormat="1" ht="18.75" x14ac:dyDescent="0.2">
      <c r="A4" s="254" t="str">
        <f>IF(ISBLANK('1'!A4:C4),CONCATENATE("На вкладке 1 файла заполните показатель"," '",'1'!A5:C5,"' "),'1'!A4:C4)</f>
        <v>Акционерное общество "Петербургская сбытовая компания"</v>
      </c>
      <c r="B4" s="254"/>
      <c r="C4" s="254"/>
      <c r="D4" s="52"/>
      <c r="E4" s="52"/>
      <c r="F4" s="52"/>
      <c r="G4" s="52"/>
      <c r="H4" s="52"/>
      <c r="I4" s="51"/>
      <c r="J4" s="51"/>
      <c r="K4" s="51"/>
      <c r="L4" s="51"/>
      <c r="M4" s="51"/>
      <c r="N4" s="51"/>
      <c r="O4" s="51"/>
      <c r="P4" s="51"/>
      <c r="Q4" s="51"/>
      <c r="R4" s="51"/>
      <c r="S4" s="51"/>
      <c r="T4" s="51"/>
      <c r="U4" s="51"/>
      <c r="V4" s="51"/>
    </row>
    <row r="5" spans="1:22" s="55" customFormat="1" ht="18.75" x14ac:dyDescent="0.2">
      <c r="A5" s="253" t="s">
        <v>408</v>
      </c>
      <c r="B5" s="253"/>
      <c r="C5" s="253"/>
      <c r="D5" s="53"/>
      <c r="E5" s="53"/>
      <c r="F5" s="53"/>
      <c r="G5" s="53"/>
      <c r="H5" s="53"/>
      <c r="I5" s="51"/>
      <c r="J5" s="51"/>
      <c r="K5" s="51"/>
      <c r="L5" s="51"/>
      <c r="M5" s="51"/>
      <c r="N5" s="51"/>
      <c r="O5" s="51"/>
      <c r="P5" s="51"/>
      <c r="Q5" s="51"/>
      <c r="R5" s="51"/>
      <c r="S5" s="51"/>
      <c r="T5" s="51"/>
      <c r="U5" s="51"/>
      <c r="V5" s="51"/>
    </row>
    <row r="6" spans="1:22" s="55" customFormat="1" ht="18.75" x14ac:dyDescent="0.2">
      <c r="A6" s="250"/>
      <c r="B6" s="250"/>
      <c r="C6" s="250"/>
      <c r="D6" s="58"/>
      <c r="E6" s="58"/>
      <c r="F6" s="58"/>
      <c r="G6" s="58"/>
      <c r="H6" s="58"/>
      <c r="I6" s="51"/>
      <c r="J6" s="51"/>
      <c r="K6" s="51"/>
      <c r="L6" s="51"/>
      <c r="M6" s="51"/>
      <c r="N6" s="51"/>
      <c r="O6" s="51"/>
      <c r="P6" s="51"/>
      <c r="Q6" s="51"/>
      <c r="R6" s="51"/>
      <c r="S6" s="51"/>
      <c r="T6" s="51"/>
      <c r="U6" s="51"/>
      <c r="V6" s="51"/>
    </row>
    <row r="7" spans="1:22" s="55" customFormat="1" ht="18.75" x14ac:dyDescent="0.2">
      <c r="A7" s="254" t="str">
        <f>IF(ISBLANK('1'!C13),CONCATENATE("В разделе 1 формы заполните показатель"," '",'1'!B13,"' "),'1'!C13)</f>
        <v>O_15.26.0295</v>
      </c>
      <c r="B7" s="254"/>
      <c r="C7" s="254"/>
      <c r="D7" s="52"/>
      <c r="E7" s="52"/>
      <c r="F7" s="52"/>
      <c r="G7" s="52"/>
      <c r="H7" s="52"/>
      <c r="I7" s="51"/>
      <c r="J7" s="51"/>
      <c r="K7" s="51"/>
      <c r="L7" s="51"/>
      <c r="M7" s="51"/>
      <c r="N7" s="51"/>
      <c r="O7" s="51"/>
      <c r="P7" s="51"/>
      <c r="Q7" s="51"/>
      <c r="R7" s="51"/>
      <c r="S7" s="51"/>
      <c r="T7" s="51"/>
      <c r="U7" s="51"/>
      <c r="V7" s="51"/>
    </row>
    <row r="8" spans="1:22" s="55" customFormat="1" ht="18.75" x14ac:dyDescent="0.2">
      <c r="A8" s="253" t="s">
        <v>409</v>
      </c>
      <c r="B8" s="253"/>
      <c r="C8" s="253"/>
      <c r="D8" s="53"/>
      <c r="E8" s="53"/>
      <c r="F8" s="53"/>
      <c r="G8" s="53"/>
      <c r="H8" s="53"/>
      <c r="I8" s="51"/>
      <c r="J8" s="51"/>
      <c r="K8" s="51"/>
      <c r="L8" s="51"/>
      <c r="M8" s="51"/>
      <c r="N8" s="51"/>
      <c r="O8" s="51"/>
      <c r="P8" s="51"/>
      <c r="Q8" s="51"/>
      <c r="R8" s="51"/>
      <c r="S8" s="51"/>
      <c r="T8" s="51"/>
      <c r="U8" s="51"/>
      <c r="V8" s="51"/>
    </row>
    <row r="9" spans="1:22" s="60" customFormat="1" ht="18.75" x14ac:dyDescent="0.2">
      <c r="A9" s="251"/>
      <c r="B9" s="251"/>
      <c r="C9" s="251"/>
      <c r="D9" s="59"/>
      <c r="E9" s="59"/>
      <c r="F9" s="59"/>
      <c r="G9" s="59"/>
      <c r="H9" s="59"/>
      <c r="I9" s="59"/>
      <c r="J9" s="59"/>
      <c r="K9" s="59"/>
      <c r="L9" s="59"/>
      <c r="M9" s="59"/>
      <c r="N9" s="59"/>
      <c r="O9" s="59"/>
      <c r="P9" s="59"/>
      <c r="Q9" s="59"/>
      <c r="R9" s="59"/>
      <c r="S9" s="59"/>
      <c r="T9" s="59"/>
      <c r="U9" s="59"/>
      <c r="V9" s="59"/>
    </row>
    <row r="10" spans="1:22" s="61" customFormat="1" ht="15.75" x14ac:dyDescent="0.2">
      <c r="A10" s="254" t="str">
        <f>IF(ISBLANK('1'!C14),CONCATENATE("В разделе 1 формы заполните показатель"," '",'1'!B14,"' "),'1'!C14)</f>
        <v>Модернизация системы «CRM юридических лиц» в 2026 году , объект НМА 1 шт.</v>
      </c>
      <c r="B10" s="254"/>
      <c r="C10" s="254"/>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53" t="s">
        <v>410</v>
      </c>
      <c r="B11" s="253"/>
      <c r="C11" s="253"/>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5"/>
      <c r="B12" s="245"/>
      <c r="C12" s="245"/>
      <c r="D12" s="62"/>
      <c r="E12" s="62"/>
      <c r="F12" s="62"/>
      <c r="G12" s="62"/>
      <c r="H12" s="62"/>
      <c r="I12" s="62"/>
      <c r="J12" s="62"/>
      <c r="K12" s="62"/>
      <c r="L12" s="62"/>
      <c r="M12" s="62"/>
      <c r="N12" s="62"/>
      <c r="O12" s="62"/>
      <c r="P12" s="62"/>
      <c r="Q12" s="62"/>
      <c r="R12" s="62"/>
      <c r="S12" s="62"/>
    </row>
    <row r="13" spans="1:22" s="61" customFormat="1" ht="18.75"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9" t="s">
        <v>237</v>
      </c>
      <c r="B15" s="239"/>
      <c r="C15" s="239"/>
      <c r="E15" s="63"/>
      <c r="F15" s="63"/>
      <c r="G15" s="63"/>
      <c r="H15" s="63"/>
      <c r="I15" s="63"/>
      <c r="J15" s="63"/>
      <c r="K15" s="63"/>
      <c r="L15" s="63"/>
      <c r="M15" s="63"/>
      <c r="N15" s="63"/>
      <c r="O15" s="63"/>
      <c r="P15" s="63"/>
      <c r="Q15" s="63"/>
      <c r="R15" s="63"/>
      <c r="S15" s="63"/>
      <c r="T15" s="63"/>
      <c r="U15" s="63"/>
      <c r="V15" s="63"/>
    </row>
    <row r="16" spans="1:22" s="61" customFormat="1" ht="18.75" x14ac:dyDescent="0.2">
      <c r="A16" s="248"/>
      <c r="B16" s="248"/>
      <c r="C16" s="248"/>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589</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590</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436</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436</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90" priority="6">
      <formula>ISBLANK(C19)</formula>
    </cfRule>
  </conditionalFormatting>
  <conditionalFormatting sqref="A1:XFD19 A22:XFD1048576 A20:B21 D20:XFD21">
    <cfRule type="expression" dxfId="89" priority="3">
      <formula>CELL("защита",A1)</formula>
    </cfRule>
  </conditionalFormatting>
  <conditionalFormatting sqref="C20:C21">
    <cfRule type="expression" dxfId="88" priority="2">
      <formula>ISBLANK(C20)</formula>
    </cfRule>
  </conditionalFormatting>
  <conditionalFormatting sqref="C20:C21">
    <cfRule type="expression" dxfId="87"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2" zoomScale="80" zoomScaleNormal="80" zoomScaleSheetLayoutView="80" workbookViewId="0">
      <selection activeCell="C29" sqref="C29"/>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6"/>
      <c r="B1" s="256"/>
      <c r="C1" s="256"/>
      <c r="E1" s="154"/>
      <c r="F1" s="154"/>
      <c r="G1" s="155"/>
    </row>
    <row r="2" spans="1:21" s="153" customFormat="1" ht="20.25" x14ac:dyDescent="0.25">
      <c r="A2" s="244" t="str">
        <f>'2'!A2:C2</f>
        <v>Паспорт инвестиционного проекта</v>
      </c>
      <c r="B2" s="244"/>
      <c r="C2" s="244"/>
      <c r="D2" s="51"/>
      <c r="E2" s="51"/>
      <c r="F2" s="51"/>
      <c r="G2" s="51"/>
      <c r="H2" s="51"/>
      <c r="I2" s="51"/>
      <c r="J2" s="51"/>
      <c r="K2" s="51"/>
      <c r="L2" s="51"/>
      <c r="M2" s="51"/>
      <c r="N2" s="51"/>
      <c r="O2" s="51"/>
      <c r="P2" s="51"/>
      <c r="Q2" s="51"/>
      <c r="R2" s="51"/>
      <c r="S2" s="51"/>
      <c r="T2" s="51"/>
      <c r="U2" s="51"/>
    </row>
    <row r="3" spans="1:21" s="153" customFormat="1" ht="18.75" x14ac:dyDescent="0.25">
      <c r="A3" s="250"/>
      <c r="B3" s="250"/>
      <c r="C3" s="250"/>
      <c r="D3" s="149"/>
      <c r="E3" s="149"/>
      <c r="F3" s="149"/>
      <c r="G3" s="149"/>
      <c r="H3" s="51"/>
      <c r="I3" s="51"/>
      <c r="J3" s="51"/>
      <c r="K3" s="51"/>
      <c r="L3" s="51"/>
      <c r="M3" s="51"/>
      <c r="N3" s="51"/>
      <c r="O3" s="51"/>
      <c r="P3" s="51"/>
      <c r="Q3" s="51"/>
      <c r="R3" s="51"/>
      <c r="S3" s="51"/>
      <c r="T3" s="51"/>
      <c r="U3" s="51"/>
    </row>
    <row r="4" spans="1:21" s="153"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52"/>
      <c r="E4" s="52"/>
      <c r="F4" s="52"/>
      <c r="G4" s="52"/>
      <c r="H4" s="51"/>
      <c r="I4" s="51"/>
      <c r="J4" s="51"/>
      <c r="K4" s="51"/>
      <c r="L4" s="51"/>
      <c r="M4" s="51"/>
      <c r="N4" s="51"/>
      <c r="O4" s="51"/>
      <c r="P4" s="51"/>
      <c r="Q4" s="51"/>
      <c r="R4" s="51"/>
      <c r="S4" s="51"/>
      <c r="T4" s="51"/>
      <c r="U4" s="51"/>
    </row>
    <row r="5" spans="1:21" s="153" customFormat="1" ht="18.75" x14ac:dyDescent="0.25">
      <c r="A5" s="240" t="s">
        <v>408</v>
      </c>
      <c r="B5" s="240"/>
      <c r="C5" s="240"/>
      <c r="D5" s="53"/>
      <c r="E5" s="53"/>
      <c r="F5" s="53"/>
      <c r="G5" s="53"/>
      <c r="H5" s="51"/>
      <c r="I5" s="51"/>
      <c r="J5" s="51"/>
      <c r="K5" s="51"/>
      <c r="L5" s="51"/>
      <c r="M5" s="51"/>
      <c r="N5" s="51"/>
      <c r="O5" s="51"/>
      <c r="P5" s="51"/>
      <c r="Q5" s="51"/>
      <c r="R5" s="51"/>
      <c r="S5" s="51"/>
      <c r="T5" s="51"/>
      <c r="U5" s="51"/>
    </row>
    <row r="6" spans="1:21" s="153" customFormat="1" ht="18.75" x14ac:dyDescent="0.25">
      <c r="A6" s="259"/>
      <c r="B6" s="259"/>
      <c r="C6" s="259"/>
      <c r="D6" s="149"/>
      <c r="E6" s="149"/>
      <c r="F6" s="149"/>
      <c r="G6" s="149"/>
      <c r="H6" s="51"/>
      <c r="I6" s="51"/>
      <c r="J6" s="51"/>
      <c r="K6" s="51"/>
      <c r="L6" s="51"/>
      <c r="M6" s="51"/>
      <c r="N6" s="51"/>
      <c r="O6" s="51"/>
      <c r="P6" s="51"/>
      <c r="Q6" s="51"/>
      <c r="R6" s="51"/>
      <c r="S6" s="51"/>
      <c r="T6" s="51"/>
      <c r="U6" s="51"/>
    </row>
    <row r="7" spans="1:21" s="153" customFormat="1" ht="18.75" x14ac:dyDescent="0.25">
      <c r="A7" s="258" t="str">
        <f>IF(ISBLANK('1'!C13),CONCATENATE("В разделе 1 формы заполните показатель"," '",'1'!B13,"' "),'1'!C13)</f>
        <v>O_15.26.0295</v>
      </c>
      <c r="B7" s="258"/>
      <c r="C7" s="258"/>
      <c r="D7" s="52"/>
      <c r="E7" s="52"/>
      <c r="F7" s="52"/>
      <c r="G7" s="52"/>
      <c r="H7" s="51"/>
      <c r="I7" s="51"/>
      <c r="J7" s="51"/>
      <c r="K7" s="51"/>
      <c r="L7" s="51"/>
      <c r="M7" s="51"/>
      <c r="N7" s="51"/>
      <c r="O7" s="51"/>
      <c r="P7" s="51"/>
      <c r="Q7" s="51"/>
      <c r="R7" s="51"/>
      <c r="S7" s="51"/>
      <c r="T7" s="51"/>
      <c r="U7" s="51"/>
    </row>
    <row r="8" spans="1:21" s="153" customFormat="1" ht="18.75" x14ac:dyDescent="0.25">
      <c r="A8" s="240" t="s">
        <v>409</v>
      </c>
      <c r="B8" s="240"/>
      <c r="C8" s="240"/>
      <c r="D8" s="53"/>
      <c r="E8" s="53"/>
      <c r="F8" s="53"/>
      <c r="G8" s="53"/>
      <c r="H8" s="51"/>
      <c r="I8" s="51"/>
      <c r="J8" s="51"/>
      <c r="K8" s="51"/>
      <c r="L8" s="51"/>
      <c r="M8" s="51"/>
      <c r="N8" s="51"/>
      <c r="O8" s="51"/>
      <c r="P8" s="51"/>
      <c r="Q8" s="51"/>
      <c r="R8" s="51"/>
      <c r="S8" s="51"/>
      <c r="T8" s="51"/>
      <c r="U8" s="51"/>
    </row>
    <row r="9" spans="1:21" s="156" customFormat="1" ht="18.75" x14ac:dyDescent="0.25">
      <c r="A9" s="259"/>
      <c r="B9" s="259"/>
      <c r="C9" s="259"/>
      <c r="D9" s="59"/>
      <c r="E9" s="59"/>
      <c r="F9" s="59"/>
      <c r="G9" s="59"/>
      <c r="H9" s="59"/>
      <c r="I9" s="59"/>
      <c r="J9" s="59"/>
      <c r="K9" s="59"/>
      <c r="L9" s="59"/>
      <c r="M9" s="59"/>
      <c r="N9" s="59"/>
      <c r="O9" s="59"/>
      <c r="P9" s="59"/>
      <c r="Q9" s="59"/>
      <c r="R9" s="59"/>
      <c r="S9" s="59"/>
      <c r="T9" s="59"/>
      <c r="U9" s="59"/>
    </row>
    <row r="10" spans="1:21" s="157" customFormat="1" ht="18.75" x14ac:dyDescent="0.25">
      <c r="A10" s="252" t="str">
        <f>IF(ISBLANK('1'!C14),CONCATENATE("В разделе 1 формы заполните показатель"," '",'1'!B14,"' "),'1'!C14)</f>
        <v>Модернизация системы «CRM юридических лиц» в 2026 году , объект НМА 1 шт.</v>
      </c>
      <c r="B10" s="252"/>
      <c r="C10" s="252"/>
      <c r="D10" s="52"/>
      <c r="E10" s="52"/>
      <c r="F10" s="52"/>
      <c r="G10" s="52"/>
      <c r="H10" s="52"/>
      <c r="I10" s="52"/>
      <c r="J10" s="52"/>
      <c r="K10" s="52"/>
      <c r="L10" s="52"/>
      <c r="M10" s="52"/>
      <c r="N10" s="52"/>
      <c r="O10" s="52"/>
      <c r="P10" s="52"/>
      <c r="Q10" s="52"/>
      <c r="R10" s="52"/>
      <c r="S10" s="52"/>
      <c r="T10" s="52"/>
      <c r="U10" s="52"/>
    </row>
    <row r="11" spans="1:21" s="157" customFormat="1" ht="15.75" x14ac:dyDescent="0.25">
      <c r="A11" s="240" t="s">
        <v>410</v>
      </c>
      <c r="B11" s="240"/>
      <c r="C11" s="240"/>
      <c r="D11" s="53"/>
      <c r="E11" s="53"/>
      <c r="F11" s="53"/>
      <c r="G11" s="53"/>
      <c r="H11" s="53"/>
      <c r="I11" s="53"/>
      <c r="J11" s="53"/>
      <c r="K11" s="53"/>
      <c r="L11" s="53"/>
      <c r="M11" s="53"/>
      <c r="N11" s="53"/>
      <c r="O11" s="53"/>
      <c r="P11" s="53"/>
      <c r="Q11" s="53"/>
      <c r="R11" s="53"/>
      <c r="S11" s="53"/>
      <c r="T11" s="53"/>
      <c r="U11" s="53"/>
    </row>
    <row r="12" spans="1:21" s="157" customFormat="1" ht="18.75" x14ac:dyDescent="0.25">
      <c r="A12" s="250"/>
      <c r="B12" s="250"/>
      <c r="C12" s="250"/>
      <c r="D12" s="62"/>
      <c r="E12" s="62"/>
      <c r="F12" s="62"/>
      <c r="G12" s="62"/>
      <c r="H12" s="62"/>
      <c r="I12" s="62"/>
      <c r="J12" s="62"/>
      <c r="K12" s="62"/>
      <c r="L12" s="62"/>
      <c r="M12" s="62"/>
      <c r="N12" s="62"/>
      <c r="O12" s="62"/>
      <c r="P12" s="62"/>
      <c r="Q12" s="62"/>
      <c r="R12" s="62"/>
    </row>
    <row r="13" spans="1:21" s="157" customFormat="1" ht="18.75"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63"/>
      <c r="E13" s="63"/>
      <c r="F13" s="63"/>
      <c r="G13" s="63"/>
      <c r="H13" s="63"/>
      <c r="I13" s="63"/>
      <c r="J13" s="63"/>
      <c r="K13" s="63"/>
      <c r="L13" s="63"/>
      <c r="M13" s="63"/>
      <c r="N13" s="63"/>
      <c r="O13" s="63"/>
      <c r="P13" s="63"/>
      <c r="Q13" s="63"/>
      <c r="R13" s="63"/>
      <c r="S13" s="63"/>
      <c r="T13" s="63"/>
      <c r="U13" s="63"/>
    </row>
    <row r="14" spans="1:21" s="157" customFormat="1" ht="18.75" x14ac:dyDescent="0.25">
      <c r="A14" s="257"/>
      <c r="B14" s="257"/>
      <c r="C14" s="257"/>
      <c r="D14" s="63"/>
      <c r="E14" s="63"/>
      <c r="F14" s="63"/>
      <c r="G14" s="63"/>
      <c r="H14" s="63"/>
      <c r="I14" s="63"/>
      <c r="J14" s="63"/>
      <c r="K14" s="63"/>
      <c r="L14" s="63"/>
      <c r="M14" s="63"/>
      <c r="N14" s="63"/>
      <c r="O14" s="63"/>
      <c r="P14" s="63"/>
      <c r="Q14" s="63"/>
      <c r="R14" s="63"/>
      <c r="S14" s="63"/>
      <c r="T14" s="63"/>
      <c r="U14" s="63"/>
    </row>
    <row r="15" spans="1:21" s="157" customFormat="1" ht="18.75" x14ac:dyDescent="0.25">
      <c r="A15" s="255" t="s">
        <v>238</v>
      </c>
      <c r="B15" s="255"/>
      <c r="C15" s="255"/>
      <c r="D15" s="63"/>
      <c r="E15" s="63"/>
      <c r="F15" s="63"/>
      <c r="G15" s="63"/>
      <c r="H15" s="63"/>
      <c r="I15" s="63"/>
      <c r="J15" s="63"/>
      <c r="K15" s="63"/>
      <c r="L15" s="63"/>
      <c r="M15" s="63"/>
      <c r="N15" s="63"/>
      <c r="O15" s="63"/>
      <c r="P15" s="63"/>
      <c r="Q15" s="63"/>
      <c r="R15" s="63"/>
      <c r="S15" s="63"/>
      <c r="T15" s="63"/>
      <c r="U15" s="63"/>
    </row>
    <row r="16" spans="1:21" s="157" customFormat="1" ht="18.75" x14ac:dyDescent="0.25">
      <c r="A16" s="248"/>
      <c r="B16" s="248"/>
      <c r="C16" s="248"/>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562</v>
      </c>
      <c r="D19" s="64"/>
      <c r="E19" s="64"/>
      <c r="F19" s="64"/>
      <c r="G19" s="64"/>
      <c r="H19" s="65"/>
      <c r="I19" s="65"/>
      <c r="J19" s="65"/>
      <c r="K19" s="65"/>
      <c r="L19" s="65"/>
      <c r="M19" s="65"/>
      <c r="N19" s="65"/>
      <c r="O19" s="65"/>
      <c r="P19" s="65"/>
      <c r="Q19" s="65"/>
      <c r="R19" s="65"/>
      <c r="S19" s="158"/>
      <c r="T19" s="158"/>
      <c r="U19" s="158"/>
    </row>
    <row r="20" spans="1:21" s="157" customFormat="1" ht="94.5" x14ac:dyDescent="0.25">
      <c r="A20" s="84">
        <v>2</v>
      </c>
      <c r="B20" s="92" t="s">
        <v>107</v>
      </c>
      <c r="C20" s="206" t="s">
        <v>558</v>
      </c>
      <c r="D20" s="64"/>
      <c r="E20" s="64"/>
      <c r="F20" s="64"/>
      <c r="G20" s="64"/>
      <c r="H20" s="65"/>
      <c r="I20" s="65"/>
      <c r="J20" s="65"/>
      <c r="K20" s="65"/>
      <c r="L20" s="65"/>
      <c r="M20" s="65"/>
      <c r="N20" s="65"/>
      <c r="O20" s="65"/>
      <c r="P20" s="65"/>
      <c r="Q20" s="65"/>
      <c r="R20" s="65"/>
      <c r="S20" s="158"/>
      <c r="T20" s="158"/>
      <c r="U20" s="158"/>
    </row>
    <row r="21" spans="1:21" s="157" customFormat="1" ht="66.75" customHeight="1" x14ac:dyDescent="0.25">
      <c r="A21" s="84">
        <v>3</v>
      </c>
      <c r="B21" s="93" t="s">
        <v>90</v>
      </c>
      <c r="C21" s="3" t="s">
        <v>575</v>
      </c>
      <c r="D21" s="64"/>
      <c r="E21" s="64"/>
      <c r="F21" s="65"/>
      <c r="G21" s="65"/>
      <c r="H21" s="65"/>
      <c r="I21" s="65"/>
      <c r="J21" s="65"/>
      <c r="K21" s="65"/>
      <c r="L21" s="65"/>
      <c r="M21" s="65"/>
      <c r="N21" s="65"/>
      <c r="O21" s="65"/>
      <c r="P21" s="65"/>
      <c r="Q21" s="158"/>
      <c r="R21" s="158"/>
      <c r="S21" s="158"/>
      <c r="T21" s="158"/>
      <c r="U21" s="158"/>
    </row>
    <row r="22" spans="1:21" ht="183" customHeight="1" x14ac:dyDescent="0.25">
      <c r="A22" s="84">
        <v>4</v>
      </c>
      <c r="B22" s="92" t="s">
        <v>11</v>
      </c>
      <c r="C22" s="3" t="s">
        <v>576</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559</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585</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568</v>
      </c>
      <c r="D25" s="159"/>
      <c r="E25" s="159"/>
      <c r="F25" s="159"/>
      <c r="G25" s="159"/>
      <c r="H25" s="159"/>
      <c r="I25" s="159"/>
      <c r="J25" s="159"/>
      <c r="K25" s="159"/>
      <c r="L25" s="159"/>
      <c r="M25" s="159"/>
      <c r="N25" s="159"/>
      <c r="O25" s="159"/>
      <c r="P25" s="159"/>
      <c r="Q25" s="159"/>
      <c r="R25" s="159"/>
      <c r="S25" s="159"/>
      <c r="T25" s="159"/>
      <c r="U25" s="159"/>
    </row>
    <row r="26" spans="1:21" ht="144.75" customHeight="1" x14ac:dyDescent="0.25">
      <c r="A26" s="84">
        <v>8</v>
      </c>
      <c r="B26" s="92" t="s">
        <v>121</v>
      </c>
      <c r="C26" s="228" t="s">
        <v>577</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570</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570</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570</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574</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86" priority="4">
      <formula>ISBLANK(C20)</formula>
    </cfRule>
  </conditionalFormatting>
  <conditionalFormatting sqref="A1:XFD18 A19:B19 D19:XFD19 A20:XFD1048576">
    <cfRule type="expression" dxfId="85" priority="3">
      <formula>CELL("защита",A1)</formula>
    </cfRule>
  </conditionalFormatting>
  <conditionalFormatting sqref="C19">
    <cfRule type="expression" dxfId="84" priority="2">
      <formula>ISBLANK(C19)</formula>
    </cfRule>
  </conditionalFormatting>
  <conditionalFormatting sqref="C19">
    <cfRule type="expression" dxfId="83" priority="1">
      <formula>CELL("защита",C19)</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6"/>
      <c r="B1" s="256"/>
      <c r="C1" s="256"/>
      <c r="D1" s="256"/>
      <c r="E1" s="256"/>
      <c r="F1" s="256"/>
      <c r="G1" s="256"/>
      <c r="H1" s="256"/>
      <c r="I1" s="256"/>
      <c r="J1" s="256"/>
      <c r="K1" s="256"/>
      <c r="L1" s="256"/>
      <c r="M1" s="256"/>
      <c r="N1" s="256"/>
      <c r="O1" s="256"/>
      <c r="P1" s="256"/>
    </row>
    <row r="2" spans="1:25" s="55" customFormat="1" ht="20.25" x14ac:dyDescent="0.2">
      <c r="A2" s="244" t="str">
        <f>'2'!A2:C2</f>
        <v>Паспорт инвестиционного проекта</v>
      </c>
      <c r="B2" s="244"/>
      <c r="C2" s="244"/>
      <c r="D2" s="244"/>
      <c r="E2" s="244"/>
      <c r="F2" s="244"/>
      <c r="G2" s="244"/>
      <c r="H2" s="244"/>
      <c r="I2" s="244"/>
      <c r="J2" s="244"/>
      <c r="K2" s="244"/>
      <c r="L2" s="244"/>
      <c r="M2" s="244"/>
      <c r="N2" s="244"/>
      <c r="O2" s="244"/>
      <c r="P2" s="244"/>
      <c r="Q2" s="51"/>
      <c r="R2" s="51"/>
      <c r="S2" s="51"/>
      <c r="T2" s="51"/>
      <c r="U2" s="51"/>
      <c r="V2" s="51"/>
      <c r="W2" s="51"/>
      <c r="X2" s="51"/>
      <c r="Y2" s="51"/>
    </row>
    <row r="3" spans="1:25" s="55" customFormat="1" ht="18.75" x14ac:dyDescent="0.2">
      <c r="A3" s="250"/>
      <c r="B3" s="250"/>
      <c r="C3" s="250"/>
      <c r="D3" s="250"/>
      <c r="E3" s="250"/>
      <c r="F3" s="250"/>
      <c r="G3" s="250"/>
      <c r="H3" s="250"/>
      <c r="I3" s="250"/>
      <c r="J3" s="250"/>
      <c r="K3" s="250"/>
      <c r="L3" s="250"/>
      <c r="M3" s="250"/>
      <c r="N3" s="250"/>
      <c r="O3" s="250"/>
      <c r="P3" s="250"/>
      <c r="Q3" s="51"/>
      <c r="R3" s="51"/>
      <c r="S3" s="51"/>
      <c r="T3" s="51"/>
      <c r="U3" s="51"/>
      <c r="V3" s="51"/>
      <c r="W3" s="51"/>
      <c r="X3" s="51"/>
      <c r="Y3" s="51"/>
    </row>
    <row r="4" spans="1:25"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51"/>
      <c r="R4" s="51"/>
      <c r="S4" s="51"/>
      <c r="T4" s="51"/>
      <c r="U4" s="51"/>
      <c r="V4" s="51"/>
      <c r="W4" s="51"/>
      <c r="X4" s="51"/>
      <c r="Y4" s="51"/>
    </row>
    <row r="5" spans="1:25" s="55" customFormat="1" ht="18.75" x14ac:dyDescent="0.2">
      <c r="A5" s="240" t="s">
        <v>408</v>
      </c>
      <c r="B5" s="240"/>
      <c r="C5" s="240"/>
      <c r="D5" s="240"/>
      <c r="E5" s="240"/>
      <c r="F5" s="240"/>
      <c r="G5" s="240"/>
      <c r="H5" s="240"/>
      <c r="I5" s="240"/>
      <c r="J5" s="240"/>
      <c r="K5" s="240"/>
      <c r="L5" s="240"/>
      <c r="M5" s="240"/>
      <c r="N5" s="240"/>
      <c r="O5" s="240"/>
      <c r="P5" s="240"/>
      <c r="Q5" s="51"/>
      <c r="R5" s="51"/>
      <c r="S5" s="51"/>
      <c r="T5" s="51"/>
      <c r="U5" s="51"/>
      <c r="V5" s="51"/>
      <c r="W5" s="51"/>
      <c r="X5" s="51"/>
      <c r="Y5" s="51"/>
    </row>
    <row r="6" spans="1:25" s="55" customFormat="1" ht="18.75" x14ac:dyDescent="0.2">
      <c r="A6" s="259"/>
      <c r="B6" s="259"/>
      <c r="C6" s="259"/>
      <c r="D6" s="259"/>
      <c r="E6" s="259"/>
      <c r="F6" s="259"/>
      <c r="G6" s="259"/>
      <c r="H6" s="259"/>
      <c r="I6" s="259"/>
      <c r="J6" s="259"/>
      <c r="K6" s="259"/>
      <c r="L6" s="259"/>
      <c r="M6" s="259"/>
      <c r="N6" s="259"/>
      <c r="O6" s="259"/>
      <c r="P6" s="259"/>
      <c r="Q6" s="51"/>
      <c r="R6" s="51"/>
      <c r="S6" s="51"/>
      <c r="T6" s="51"/>
      <c r="U6" s="51"/>
      <c r="V6" s="51"/>
      <c r="W6" s="51"/>
      <c r="X6" s="51"/>
      <c r="Y6" s="51"/>
    </row>
    <row r="7" spans="1:25" s="55" customFormat="1" ht="18.75" x14ac:dyDescent="0.2">
      <c r="A7" s="258" t="str">
        <f>IF(ISBLANK('1'!C13),CONCATENATE("В разделе 1 формы заполните показатель"," '",'1'!B13,"' "),'1'!C13)</f>
        <v>O_15.26.0295</v>
      </c>
      <c r="B7" s="258"/>
      <c r="C7" s="258"/>
      <c r="D7" s="258"/>
      <c r="E7" s="258"/>
      <c r="F7" s="258"/>
      <c r="G7" s="258"/>
      <c r="H7" s="258"/>
      <c r="I7" s="258"/>
      <c r="J7" s="258"/>
      <c r="K7" s="258"/>
      <c r="L7" s="258"/>
      <c r="M7" s="258"/>
      <c r="N7" s="258"/>
      <c r="O7" s="258"/>
      <c r="P7" s="258"/>
      <c r="Q7" s="51"/>
      <c r="R7" s="51"/>
      <c r="S7" s="51"/>
      <c r="T7" s="51"/>
      <c r="U7" s="51"/>
      <c r="V7" s="51"/>
      <c r="W7" s="51"/>
      <c r="X7" s="51"/>
      <c r="Y7" s="51"/>
    </row>
    <row r="8" spans="1:25" s="55" customFormat="1" ht="18.75" x14ac:dyDescent="0.2">
      <c r="A8" s="240" t="s">
        <v>409</v>
      </c>
      <c r="B8" s="240"/>
      <c r="C8" s="240"/>
      <c r="D8" s="240"/>
      <c r="E8" s="240"/>
      <c r="F8" s="240"/>
      <c r="G8" s="240"/>
      <c r="H8" s="240"/>
      <c r="I8" s="240"/>
      <c r="J8" s="240"/>
      <c r="K8" s="240"/>
      <c r="L8" s="240"/>
      <c r="M8" s="240"/>
      <c r="N8" s="240"/>
      <c r="O8" s="240"/>
      <c r="P8" s="240"/>
      <c r="Q8" s="51"/>
      <c r="R8" s="51"/>
      <c r="S8" s="51"/>
      <c r="T8" s="51"/>
      <c r="U8" s="51"/>
      <c r="V8" s="51"/>
      <c r="W8" s="51"/>
      <c r="X8" s="51"/>
      <c r="Y8" s="51"/>
    </row>
    <row r="9" spans="1:25" s="60" customFormat="1" ht="15.75" customHeight="1" x14ac:dyDescent="0.2">
      <c r="A9" s="259"/>
      <c r="B9" s="259"/>
      <c r="C9" s="259"/>
      <c r="D9" s="259"/>
      <c r="E9" s="259"/>
      <c r="F9" s="259"/>
      <c r="G9" s="259"/>
      <c r="H9" s="259"/>
      <c r="I9" s="259"/>
      <c r="J9" s="259"/>
      <c r="K9" s="259"/>
      <c r="L9" s="259"/>
      <c r="M9" s="259"/>
      <c r="N9" s="259"/>
      <c r="O9" s="259"/>
      <c r="P9" s="259"/>
      <c r="Q9" s="59"/>
      <c r="R9" s="59"/>
      <c r="S9" s="59"/>
      <c r="T9" s="59"/>
      <c r="U9" s="59"/>
      <c r="V9" s="59"/>
      <c r="W9" s="59"/>
      <c r="X9" s="59"/>
      <c r="Y9" s="59"/>
    </row>
    <row r="10" spans="1:25" s="61" customFormat="1" ht="18.75" x14ac:dyDescent="0.2">
      <c r="A10" s="258" t="str">
        <f>IF(ISBLANK('1'!C14),CONCATENATE("В разделе 1 формы заполните показатель"," '",'1'!B14,"' "),'1'!C14)</f>
        <v>Модернизация системы «CRM юридических лиц» в 2026 году , объект НМА 1 шт.</v>
      </c>
      <c r="B10" s="258"/>
      <c r="C10" s="258"/>
      <c r="D10" s="258"/>
      <c r="E10" s="258"/>
      <c r="F10" s="258"/>
      <c r="G10" s="258"/>
      <c r="H10" s="258"/>
      <c r="I10" s="258"/>
      <c r="J10" s="258"/>
      <c r="K10" s="258"/>
      <c r="L10" s="258"/>
      <c r="M10" s="258"/>
      <c r="N10" s="258"/>
      <c r="O10" s="258"/>
      <c r="P10" s="258"/>
      <c r="Q10" s="52"/>
      <c r="R10" s="52"/>
      <c r="S10" s="52"/>
      <c r="T10" s="52"/>
      <c r="U10" s="52"/>
      <c r="V10" s="52"/>
      <c r="W10" s="52"/>
      <c r="X10" s="52"/>
      <c r="Y10" s="52"/>
    </row>
    <row r="11" spans="1:25" s="61" customFormat="1" ht="15" customHeight="1" x14ac:dyDescent="0.2">
      <c r="A11" s="240" t="s">
        <v>410</v>
      </c>
      <c r="B11" s="240"/>
      <c r="C11" s="240"/>
      <c r="D11" s="240"/>
      <c r="E11" s="240"/>
      <c r="F11" s="240"/>
      <c r="G11" s="240"/>
      <c r="H11" s="240"/>
      <c r="I11" s="240"/>
      <c r="J11" s="240"/>
      <c r="K11" s="240"/>
      <c r="L11" s="240"/>
      <c r="M11" s="240"/>
      <c r="N11" s="240"/>
      <c r="O11" s="240"/>
      <c r="P11" s="240"/>
      <c r="Q11" s="53"/>
      <c r="R11" s="53"/>
      <c r="S11" s="53"/>
      <c r="T11" s="53"/>
      <c r="U11" s="53"/>
      <c r="V11" s="53"/>
      <c r="W11" s="53"/>
      <c r="X11" s="53"/>
      <c r="Y11" s="53"/>
    </row>
    <row r="12" spans="1:25" s="61" customFormat="1" ht="15" customHeight="1" x14ac:dyDescent="0.2">
      <c r="A12" s="259"/>
      <c r="B12" s="259"/>
      <c r="C12" s="259"/>
      <c r="D12" s="259"/>
      <c r="E12" s="259"/>
      <c r="F12" s="259"/>
      <c r="G12" s="259"/>
      <c r="H12" s="259"/>
      <c r="I12" s="259"/>
      <c r="J12" s="259"/>
      <c r="K12" s="259"/>
      <c r="L12" s="259"/>
      <c r="M12" s="259"/>
      <c r="N12" s="259"/>
      <c r="O12" s="259"/>
      <c r="P12" s="259"/>
      <c r="Q12" s="53"/>
      <c r="R12" s="53"/>
      <c r="S12" s="53"/>
      <c r="T12" s="53"/>
      <c r="U12" s="53"/>
      <c r="V12" s="53"/>
      <c r="W12" s="53"/>
      <c r="X12" s="53"/>
      <c r="Y12" s="53"/>
    </row>
    <row r="13" spans="1:25" s="61" customFormat="1" ht="19.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53"/>
      <c r="R13" s="53"/>
      <c r="S13" s="53"/>
      <c r="T13" s="53"/>
      <c r="U13" s="53"/>
      <c r="V13" s="53"/>
      <c r="W13" s="53"/>
      <c r="X13" s="53"/>
      <c r="Y13" s="53"/>
    </row>
    <row r="14" spans="1:25" s="61" customFormat="1" ht="15" customHeight="1" x14ac:dyDescent="0.2">
      <c r="A14" s="259"/>
      <c r="B14" s="259"/>
      <c r="C14" s="259"/>
      <c r="D14" s="259"/>
      <c r="E14" s="259"/>
      <c r="F14" s="259"/>
      <c r="G14" s="259"/>
      <c r="H14" s="259"/>
      <c r="I14" s="259"/>
      <c r="J14" s="259"/>
      <c r="K14" s="259"/>
      <c r="L14" s="259"/>
      <c r="M14" s="259"/>
      <c r="N14" s="259"/>
      <c r="O14" s="259"/>
      <c r="P14" s="259"/>
      <c r="Q14" s="62"/>
      <c r="R14" s="62"/>
      <c r="S14" s="62"/>
      <c r="T14" s="62"/>
      <c r="U14" s="62"/>
      <c r="V14" s="62"/>
    </row>
    <row r="15" spans="1:25" s="61"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71"/>
      <c r="R15" s="63"/>
      <c r="S15" s="63"/>
      <c r="T15" s="63"/>
      <c r="U15" s="63"/>
      <c r="V15" s="63"/>
      <c r="W15" s="63"/>
      <c r="X15" s="63"/>
      <c r="Y15" s="63"/>
    </row>
    <row r="16" spans="1:25" s="61" customFormat="1" ht="18.75" customHeight="1" x14ac:dyDescent="0.2">
      <c r="A16" s="261"/>
      <c r="B16" s="261"/>
      <c r="C16" s="261"/>
      <c r="D16" s="261"/>
      <c r="E16" s="261"/>
      <c r="F16" s="261"/>
      <c r="G16" s="261"/>
      <c r="H16" s="261"/>
      <c r="I16" s="261"/>
      <c r="J16" s="261"/>
      <c r="K16" s="261"/>
      <c r="L16" s="261"/>
      <c r="M16" s="261"/>
      <c r="N16" s="261"/>
      <c r="O16" s="261"/>
      <c r="P16" s="261"/>
      <c r="Q16" s="71"/>
      <c r="R16" s="63"/>
      <c r="S16" s="63"/>
      <c r="T16" s="63"/>
      <c r="U16" s="63"/>
      <c r="V16" s="63"/>
      <c r="W16" s="63"/>
      <c r="X16" s="63"/>
      <c r="Y16" s="63"/>
    </row>
    <row r="17" spans="1:25" s="61" customFormat="1" ht="18.75" customHeight="1" x14ac:dyDescent="0.2">
      <c r="A17" s="255" t="s">
        <v>239</v>
      </c>
      <c r="B17" s="255"/>
      <c r="C17" s="255"/>
      <c r="D17" s="255"/>
      <c r="E17" s="255"/>
      <c r="F17" s="255"/>
      <c r="G17" s="255"/>
      <c r="H17" s="255"/>
      <c r="I17" s="255"/>
      <c r="J17" s="255"/>
      <c r="K17" s="255"/>
      <c r="L17" s="255"/>
      <c r="M17" s="255"/>
      <c r="N17" s="255"/>
      <c r="O17" s="255"/>
      <c r="P17" s="255"/>
      <c r="Q17" s="71"/>
      <c r="R17" s="63"/>
      <c r="S17" s="63"/>
      <c r="T17" s="63"/>
      <c r="U17" s="63"/>
      <c r="V17" s="63"/>
      <c r="W17" s="63"/>
      <c r="X17" s="63"/>
      <c r="Y17" s="63"/>
    </row>
    <row r="18" spans="1:25" s="61" customFormat="1" ht="22.5" customHeight="1" x14ac:dyDescent="0.2">
      <c r="A18" s="248"/>
      <c r="B18" s="248"/>
      <c r="C18" s="248"/>
      <c r="D18" s="248"/>
      <c r="E18" s="248"/>
      <c r="F18" s="248"/>
      <c r="G18" s="248"/>
      <c r="H18" s="248"/>
      <c r="I18" s="248"/>
      <c r="J18" s="248"/>
      <c r="K18" s="248"/>
      <c r="L18" s="248"/>
      <c r="M18" s="248"/>
      <c r="N18" s="248"/>
      <c r="O18" s="248"/>
      <c r="P18" s="248"/>
      <c r="Q18" s="62"/>
      <c r="R18" s="62"/>
      <c r="S18" s="62"/>
      <c r="T18" s="62"/>
      <c r="U18" s="62"/>
      <c r="V18" s="62"/>
    </row>
    <row r="19" spans="1:25" s="61" customFormat="1" ht="106.5" customHeight="1" x14ac:dyDescent="0.2">
      <c r="A19" s="260" t="s">
        <v>96</v>
      </c>
      <c r="B19" s="264" t="s">
        <v>99</v>
      </c>
      <c r="C19" s="265"/>
      <c r="D19" s="264" t="s">
        <v>98</v>
      </c>
      <c r="E19" s="263" t="s">
        <v>263</v>
      </c>
      <c r="F19" s="260" t="s">
        <v>102</v>
      </c>
      <c r="G19" s="263" t="s">
        <v>26</v>
      </c>
      <c r="H19" s="260" t="s">
        <v>67</v>
      </c>
      <c r="I19" s="260" t="s">
        <v>25</v>
      </c>
      <c r="J19" s="260" t="s">
        <v>103</v>
      </c>
      <c r="K19" s="260" t="s">
        <v>24</v>
      </c>
      <c r="L19" s="260" t="s">
        <v>23</v>
      </c>
      <c r="M19" s="260" t="s">
        <v>22</v>
      </c>
      <c r="N19" s="260" t="s">
        <v>120</v>
      </c>
      <c r="O19" s="260"/>
      <c r="P19" s="267" t="s">
        <v>264</v>
      </c>
      <c r="Q19" s="62"/>
      <c r="R19" s="62"/>
      <c r="S19" s="62"/>
      <c r="T19" s="62"/>
      <c r="U19" s="62"/>
      <c r="V19" s="62"/>
    </row>
    <row r="20" spans="1:25" s="61" customFormat="1" ht="117" customHeight="1" x14ac:dyDescent="0.2">
      <c r="A20" s="260"/>
      <c r="B20" s="96" t="s">
        <v>2</v>
      </c>
      <c r="C20" s="96" t="s">
        <v>1</v>
      </c>
      <c r="D20" s="266"/>
      <c r="E20" s="263"/>
      <c r="F20" s="260"/>
      <c r="G20" s="263"/>
      <c r="H20" s="260"/>
      <c r="I20" s="260"/>
      <c r="J20" s="260"/>
      <c r="K20" s="260"/>
      <c r="L20" s="260"/>
      <c r="M20" s="260"/>
      <c r="N20" s="82" t="s">
        <v>100</v>
      </c>
      <c r="O20" s="96" t="s">
        <v>101</v>
      </c>
      <c r="P20" s="267"/>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6"/>
      <c r="B1" s="256"/>
      <c r="C1" s="256"/>
      <c r="D1" s="256"/>
      <c r="E1" s="256"/>
      <c r="F1" s="256"/>
      <c r="G1" s="256"/>
      <c r="H1" s="256"/>
      <c r="I1" s="256"/>
      <c r="J1" s="256"/>
      <c r="K1" s="256"/>
      <c r="L1" s="256"/>
      <c r="M1" s="256"/>
      <c r="N1" s="256"/>
      <c r="O1" s="256"/>
    </row>
    <row r="2" spans="1:24"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row>
    <row r="3" spans="1:24"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row>
    <row r="4" spans="1:24"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row>
    <row r="5" spans="1:24"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row>
    <row r="6" spans="1:24"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row>
    <row r="7" spans="1:24" s="55" customFormat="1" ht="18.75" x14ac:dyDescent="0.2">
      <c r="A7" s="258" t="str">
        <f>IF(ISBLANK('1'!C13),CONCATENATE("В разделе 1 формы заполните показатель"," '",'1'!B13,"' "),'1'!C13)</f>
        <v>O_15.26.0295</v>
      </c>
      <c r="B7" s="258"/>
      <c r="C7" s="258"/>
      <c r="D7" s="258"/>
      <c r="E7" s="258"/>
      <c r="F7" s="258"/>
      <c r="G7" s="258"/>
      <c r="H7" s="258"/>
      <c r="I7" s="258"/>
      <c r="J7" s="258"/>
      <c r="K7" s="258"/>
      <c r="L7" s="258"/>
      <c r="M7" s="258"/>
      <c r="N7" s="258"/>
      <c r="O7" s="258"/>
      <c r="P7" s="51"/>
      <c r="Q7" s="51"/>
      <c r="R7" s="51"/>
      <c r="S7" s="51"/>
      <c r="T7" s="51"/>
      <c r="U7" s="51"/>
      <c r="V7" s="51"/>
      <c r="W7" s="51"/>
      <c r="X7" s="51"/>
    </row>
    <row r="8" spans="1:24"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row>
    <row r="9" spans="1:24"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row>
    <row r="10" spans="1:24" s="61" customFormat="1" ht="18.75" x14ac:dyDescent="0.2">
      <c r="A10" s="258" t="str">
        <f>IF(ISBLANK('1'!C14),CONCATENATE("В разделе 1 формы заполните показатель"," '",'1'!B14,"' "),'1'!C14)</f>
        <v>Модернизация системы «CRM юридических лиц» в 2026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row>
    <row r="11" spans="1:24"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row>
    <row r="12" spans="1:24"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row>
    <row r="13" spans="1:24"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53"/>
      <c r="Q13" s="53"/>
      <c r="R13" s="53"/>
      <c r="S13" s="53"/>
      <c r="T13" s="53"/>
      <c r="U13" s="53"/>
      <c r="V13" s="53"/>
      <c r="W13" s="53"/>
      <c r="X13" s="53"/>
    </row>
    <row r="14" spans="1:24" s="61" customFormat="1" ht="15" customHeight="1" x14ac:dyDescent="0.2">
      <c r="A14" s="245"/>
      <c r="B14" s="245"/>
      <c r="C14" s="245"/>
      <c r="D14" s="245"/>
      <c r="E14" s="245"/>
      <c r="F14" s="245"/>
      <c r="G14" s="245"/>
      <c r="H14" s="245"/>
      <c r="I14" s="245"/>
      <c r="J14" s="245"/>
      <c r="K14" s="245"/>
      <c r="L14" s="245"/>
      <c r="M14" s="245"/>
      <c r="N14" s="245"/>
      <c r="O14" s="245"/>
      <c r="P14" s="62"/>
      <c r="Q14" s="62"/>
      <c r="R14" s="62"/>
      <c r="S14" s="62"/>
      <c r="T14" s="62"/>
      <c r="U14" s="62"/>
    </row>
    <row r="15" spans="1:24" s="61"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71"/>
      <c r="Q15" s="63"/>
      <c r="R15" s="63"/>
      <c r="S15" s="63"/>
      <c r="T15" s="63"/>
      <c r="U15" s="63"/>
      <c r="V15" s="63"/>
      <c r="W15" s="63"/>
      <c r="X15" s="63"/>
    </row>
    <row r="16" spans="1:24" s="61" customFormat="1" ht="18.75" customHeight="1" x14ac:dyDescent="0.2">
      <c r="A16" s="261"/>
      <c r="B16" s="261"/>
      <c r="C16" s="261"/>
      <c r="D16" s="261"/>
      <c r="E16" s="261"/>
      <c r="F16" s="261"/>
      <c r="G16" s="261"/>
      <c r="H16" s="261"/>
      <c r="I16" s="261"/>
      <c r="J16" s="261"/>
      <c r="K16" s="261"/>
      <c r="L16" s="261"/>
      <c r="M16" s="261"/>
      <c r="N16" s="261"/>
      <c r="O16" s="261"/>
      <c r="P16" s="71"/>
      <c r="Q16" s="63"/>
      <c r="R16" s="63"/>
      <c r="S16" s="63"/>
      <c r="T16" s="63"/>
      <c r="U16" s="63"/>
      <c r="V16" s="63"/>
      <c r="W16" s="63"/>
      <c r="X16" s="63"/>
    </row>
    <row r="17" spans="1:24" s="61" customFormat="1" ht="18.75" customHeight="1" x14ac:dyDescent="0.2">
      <c r="A17" s="255" t="s">
        <v>240</v>
      </c>
      <c r="B17" s="255"/>
      <c r="C17" s="255"/>
      <c r="D17" s="255"/>
      <c r="E17" s="255"/>
      <c r="F17" s="255"/>
      <c r="G17" s="255"/>
      <c r="H17" s="255"/>
      <c r="I17" s="255"/>
      <c r="J17" s="255"/>
      <c r="K17" s="255"/>
      <c r="L17" s="255"/>
      <c r="M17" s="255"/>
      <c r="N17" s="255"/>
      <c r="O17" s="255"/>
      <c r="P17" s="71"/>
      <c r="Q17" s="63"/>
      <c r="R17" s="63"/>
      <c r="S17" s="63"/>
      <c r="T17" s="63"/>
      <c r="U17" s="63"/>
      <c r="V17" s="63"/>
      <c r="W17" s="63"/>
      <c r="X17" s="63"/>
    </row>
    <row r="18" spans="1:24" s="61" customFormat="1" ht="22.5" customHeight="1" x14ac:dyDescent="0.2">
      <c r="A18" s="248"/>
      <c r="B18" s="248"/>
      <c r="C18" s="248"/>
      <c r="D18" s="248"/>
      <c r="E18" s="248"/>
      <c r="F18" s="248"/>
      <c r="G18" s="248"/>
      <c r="H18" s="248"/>
      <c r="I18" s="248"/>
      <c r="J18" s="248"/>
      <c r="K18" s="248"/>
      <c r="L18" s="248"/>
      <c r="M18" s="248"/>
      <c r="N18" s="248"/>
      <c r="O18" s="248"/>
      <c r="P18" s="62"/>
      <c r="Q18" s="62"/>
      <c r="R18" s="62"/>
      <c r="S18" s="62"/>
      <c r="T18" s="62"/>
      <c r="U18" s="62"/>
    </row>
    <row r="19" spans="1:24" s="61" customFormat="1" ht="106.5" customHeight="1" x14ac:dyDescent="0.2">
      <c r="A19" s="260" t="s">
        <v>96</v>
      </c>
      <c r="B19" s="264" t="s">
        <v>122</v>
      </c>
      <c r="C19" s="265"/>
      <c r="D19" s="264" t="s">
        <v>123</v>
      </c>
      <c r="E19" s="263" t="s">
        <v>265</v>
      </c>
      <c r="F19" s="260" t="s">
        <v>124</v>
      </c>
      <c r="G19" s="260" t="s">
        <v>125</v>
      </c>
      <c r="H19" s="260" t="s">
        <v>126</v>
      </c>
      <c r="I19" s="260" t="s">
        <v>127</v>
      </c>
      <c r="J19" s="260" t="s">
        <v>128</v>
      </c>
      <c r="K19" s="260" t="s">
        <v>129</v>
      </c>
      <c r="L19" s="260" t="s">
        <v>266</v>
      </c>
      <c r="M19" s="260" t="s">
        <v>130</v>
      </c>
      <c r="N19" s="260"/>
      <c r="O19" s="269" t="s">
        <v>267</v>
      </c>
      <c r="P19" s="62"/>
      <c r="Q19" s="62"/>
      <c r="R19" s="62"/>
      <c r="S19" s="62"/>
      <c r="T19" s="62"/>
      <c r="U19" s="62"/>
    </row>
    <row r="20" spans="1:24" s="61" customFormat="1" ht="137.25" customHeight="1" x14ac:dyDescent="0.2">
      <c r="A20" s="260"/>
      <c r="B20" s="96" t="s">
        <v>2</v>
      </c>
      <c r="C20" s="96" t="s">
        <v>1</v>
      </c>
      <c r="D20" s="266"/>
      <c r="E20" s="263"/>
      <c r="F20" s="260"/>
      <c r="G20" s="260"/>
      <c r="H20" s="260"/>
      <c r="I20" s="260"/>
      <c r="J20" s="260"/>
      <c r="K20" s="260"/>
      <c r="L20" s="260"/>
      <c r="M20" s="82" t="s">
        <v>131</v>
      </c>
      <c r="N20" s="96" t="s">
        <v>426</v>
      </c>
      <c r="O20" s="270"/>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72"/>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x14ac:dyDescent="0.2">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55" customFormat="1" ht="18.75" customHeight="1" x14ac:dyDescent="0.2">
      <c r="A7" s="258" t="str">
        <f>IF(ISBLANK('1'!C13),CONCATENATE("В разделе 1 формы заполните показатель"," '",'1'!B13,"' "),'1'!C13)</f>
        <v>O_15.26.0295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row>
    <row r="10" spans="1:41" s="61" customFormat="1" ht="18.75" x14ac:dyDescent="0.2">
      <c r="A10" s="258" t="str">
        <f>IF(ISBLANK('1'!C14),CONCATENATE("В разделе 1 формы заполните показатель"," '",'1'!B14,"' "),'1'!C14)</f>
        <v>Модернизация системы «CRM юридических лиц»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row>
    <row r="14" spans="1:41" s="61" customFormat="1" ht="20.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1" customFormat="1" ht="20.25" customHeight="1" x14ac:dyDescent="0.2">
      <c r="A15" s="273" t="s">
        <v>241</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row>
    <row r="16" spans="1:41"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row>
    <row r="17" spans="1:135" ht="46.5" customHeight="1" x14ac:dyDescent="0.25">
      <c r="A17" s="274" t="s">
        <v>96</v>
      </c>
      <c r="B17" s="286" t="s">
        <v>135</v>
      </c>
      <c r="C17" s="287"/>
      <c r="D17" s="277" t="s">
        <v>35</v>
      </c>
      <c r="E17" s="286" t="s">
        <v>106</v>
      </c>
      <c r="F17" s="287"/>
      <c r="G17" s="286" t="s">
        <v>136</v>
      </c>
      <c r="H17" s="287"/>
      <c r="I17" s="286" t="s">
        <v>34</v>
      </c>
      <c r="J17" s="287"/>
      <c r="K17" s="290" t="s">
        <v>33</v>
      </c>
      <c r="L17" s="291" t="s">
        <v>145</v>
      </c>
      <c r="M17" s="291"/>
      <c r="N17" s="291"/>
      <c r="O17" s="291"/>
      <c r="P17" s="291" t="s">
        <v>147</v>
      </c>
      <c r="Q17" s="291"/>
      <c r="R17" s="291"/>
      <c r="S17" s="291"/>
      <c r="T17" s="279" t="s">
        <v>268</v>
      </c>
      <c r="U17" s="280" t="s">
        <v>269</v>
      </c>
      <c r="V17" s="277" t="s">
        <v>137</v>
      </c>
      <c r="W17" s="282" t="s">
        <v>270</v>
      </c>
      <c r="X17" s="282" t="s">
        <v>271</v>
      </c>
      <c r="Y17" s="277" t="s">
        <v>148</v>
      </c>
      <c r="Z17" s="277" t="s">
        <v>149</v>
      </c>
      <c r="AA17" s="300" t="s">
        <v>132</v>
      </c>
      <c r="AB17" s="301"/>
      <c r="AC17" s="300" t="s">
        <v>133</v>
      </c>
      <c r="AD17" s="301"/>
      <c r="AE17" s="297" t="s">
        <v>134</v>
      </c>
      <c r="AF17" s="292" t="s">
        <v>31</v>
      </c>
      <c r="AG17" s="293"/>
      <c r="AH17" s="294"/>
      <c r="AI17" s="292" t="s">
        <v>30</v>
      </c>
      <c r="AJ17" s="293"/>
      <c r="AK17" s="292" t="s">
        <v>236</v>
      </c>
      <c r="AL17" s="293"/>
      <c r="AM17" s="293"/>
      <c r="AN17" s="293"/>
      <c r="AO17" s="294"/>
    </row>
    <row r="18" spans="1:135" ht="147" customHeight="1" x14ac:dyDescent="0.25">
      <c r="A18" s="275"/>
      <c r="B18" s="288"/>
      <c r="C18" s="289"/>
      <c r="D18" s="278"/>
      <c r="E18" s="288"/>
      <c r="F18" s="289"/>
      <c r="G18" s="288"/>
      <c r="H18" s="289"/>
      <c r="I18" s="288"/>
      <c r="J18" s="289"/>
      <c r="K18" s="290"/>
      <c r="L18" s="290" t="s">
        <v>278</v>
      </c>
      <c r="M18" s="290"/>
      <c r="N18" s="290" t="s">
        <v>235</v>
      </c>
      <c r="O18" s="290"/>
      <c r="P18" s="291" t="s">
        <v>278</v>
      </c>
      <c r="Q18" s="291"/>
      <c r="R18" s="295" t="s">
        <v>288</v>
      </c>
      <c r="S18" s="296"/>
      <c r="T18" s="279"/>
      <c r="U18" s="281"/>
      <c r="V18" s="278"/>
      <c r="W18" s="283"/>
      <c r="X18" s="284"/>
      <c r="Y18" s="285"/>
      <c r="Z18" s="278"/>
      <c r="AA18" s="302"/>
      <c r="AB18" s="303"/>
      <c r="AC18" s="302"/>
      <c r="AD18" s="303"/>
      <c r="AE18" s="298"/>
      <c r="AF18" s="98" t="s">
        <v>272</v>
      </c>
      <c r="AG18" s="98" t="s">
        <v>273</v>
      </c>
      <c r="AH18" s="99" t="s">
        <v>88</v>
      </c>
      <c r="AI18" s="99" t="s">
        <v>29</v>
      </c>
      <c r="AJ18" s="100" t="s">
        <v>28</v>
      </c>
      <c r="AK18" s="277" t="s">
        <v>234</v>
      </c>
      <c r="AL18" s="291" t="s">
        <v>276</v>
      </c>
      <c r="AM18" s="291"/>
      <c r="AN18" s="290" t="s">
        <v>277</v>
      </c>
      <c r="AO18" s="290"/>
    </row>
    <row r="19" spans="1:135" ht="51.75" customHeight="1" x14ac:dyDescent="0.25">
      <c r="A19" s="276"/>
      <c r="B19" s="99" t="s">
        <v>274</v>
      </c>
      <c r="C19" s="99" t="s">
        <v>275</v>
      </c>
      <c r="D19" s="285"/>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9"/>
      <c r="AF19" s="99" t="s">
        <v>274</v>
      </c>
      <c r="AG19" s="99" t="s">
        <v>274</v>
      </c>
      <c r="AH19" s="99" t="s">
        <v>274</v>
      </c>
      <c r="AI19" s="99" t="s">
        <v>274</v>
      </c>
      <c r="AJ19" s="99" t="s">
        <v>274</v>
      </c>
      <c r="AK19" s="285"/>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5" customFormat="1" ht="18.75" customHeight="1" x14ac:dyDescent="0.2">
      <c r="A7" s="258" t="str">
        <f>IF(ISBLANK('1'!C13),CONCATENATE("В разделе 1 формы заполните показатель"," '",'1'!B13,"' "),'1'!C13)</f>
        <v>O_15.26.0295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1" customFormat="1" ht="15" customHeight="1" x14ac:dyDescent="0.2">
      <c r="A10" s="258" t="str">
        <f>IF(ISBLANK('1'!C14),CONCATENATE("В разделе 1 формы заполните показатель"," '",'1'!B14,"' "),'1'!C14)</f>
        <v>Модернизация системы «CRM юридических лиц»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ht="25.5" customHeight="1"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25.5" customHeight="1" x14ac:dyDescent="0.25">
      <c r="A15" s="273" t="s">
        <v>242</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row>
    <row r="17" spans="1:37" ht="43.5" customHeight="1" x14ac:dyDescent="0.25">
      <c r="A17" s="277" t="s">
        <v>96</v>
      </c>
      <c r="B17" s="286" t="s">
        <v>144</v>
      </c>
      <c r="C17" s="287"/>
      <c r="D17" s="286" t="s">
        <v>143</v>
      </c>
      <c r="E17" s="287"/>
      <c r="F17" s="277" t="s">
        <v>142</v>
      </c>
      <c r="G17" s="286" t="s">
        <v>106</v>
      </c>
      <c r="H17" s="287"/>
      <c r="I17" s="286" t="s">
        <v>34</v>
      </c>
      <c r="J17" s="287"/>
      <c r="K17" s="277" t="s">
        <v>141</v>
      </c>
      <c r="L17" s="295" t="s">
        <v>279</v>
      </c>
      <c r="M17" s="296"/>
      <c r="N17" s="286" t="s">
        <v>140</v>
      </c>
      <c r="O17" s="287"/>
      <c r="P17" s="286" t="s">
        <v>139</v>
      </c>
      <c r="Q17" s="287"/>
      <c r="R17" s="286" t="s">
        <v>38</v>
      </c>
      <c r="S17" s="287"/>
      <c r="T17" s="286" t="s">
        <v>280</v>
      </c>
      <c r="U17" s="287"/>
      <c r="V17" s="286" t="s">
        <v>138</v>
      </c>
      <c r="W17" s="287"/>
      <c r="X17" s="286" t="s">
        <v>281</v>
      </c>
      <c r="Y17" s="287"/>
      <c r="Z17" s="277" t="s">
        <v>148</v>
      </c>
      <c r="AA17" s="277" t="s">
        <v>149</v>
      </c>
      <c r="AB17" s="292" t="s">
        <v>31</v>
      </c>
      <c r="AC17" s="293"/>
      <c r="AD17" s="294"/>
      <c r="AE17" s="292" t="s">
        <v>30</v>
      </c>
      <c r="AF17" s="293"/>
      <c r="AG17" s="292" t="s">
        <v>236</v>
      </c>
      <c r="AH17" s="293"/>
      <c r="AI17" s="293"/>
      <c r="AJ17" s="293"/>
      <c r="AK17" s="294"/>
    </row>
    <row r="18" spans="1:37" ht="216" customHeight="1" x14ac:dyDescent="0.25">
      <c r="A18" s="278"/>
      <c r="B18" s="288"/>
      <c r="C18" s="289"/>
      <c r="D18" s="288"/>
      <c r="E18" s="289"/>
      <c r="F18" s="278"/>
      <c r="G18" s="288"/>
      <c r="H18" s="289"/>
      <c r="I18" s="288"/>
      <c r="J18" s="289"/>
      <c r="K18" s="285"/>
      <c r="L18" s="309"/>
      <c r="M18" s="310"/>
      <c r="N18" s="288"/>
      <c r="O18" s="289"/>
      <c r="P18" s="288"/>
      <c r="Q18" s="289"/>
      <c r="R18" s="288"/>
      <c r="S18" s="289"/>
      <c r="T18" s="288"/>
      <c r="U18" s="289"/>
      <c r="V18" s="288"/>
      <c r="W18" s="289"/>
      <c r="X18" s="288"/>
      <c r="Y18" s="289"/>
      <c r="Z18" s="278"/>
      <c r="AA18" s="278"/>
      <c r="AB18" s="99" t="s">
        <v>282</v>
      </c>
      <c r="AC18" s="99" t="s">
        <v>273</v>
      </c>
      <c r="AD18" s="99" t="s">
        <v>88</v>
      </c>
      <c r="AE18" s="99" t="s">
        <v>29</v>
      </c>
      <c r="AF18" s="99" t="s">
        <v>28</v>
      </c>
      <c r="AG18" s="277" t="s">
        <v>283</v>
      </c>
      <c r="AH18" s="291" t="s">
        <v>276</v>
      </c>
      <c r="AI18" s="291"/>
      <c r="AJ18" s="290" t="s">
        <v>277</v>
      </c>
      <c r="AK18" s="290"/>
    </row>
    <row r="19" spans="1:37" ht="60" customHeight="1" x14ac:dyDescent="0.25">
      <c r="A19" s="285"/>
      <c r="B19" s="103" t="s">
        <v>274</v>
      </c>
      <c r="C19" s="103" t="s">
        <v>275</v>
      </c>
      <c r="D19" s="103" t="s">
        <v>274</v>
      </c>
      <c r="E19" s="103" t="s">
        <v>275</v>
      </c>
      <c r="F19" s="285"/>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85"/>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8"/>
      <c r="C25" s="308"/>
      <c r="D25" s="308"/>
      <c r="E25" s="308"/>
      <c r="F25" s="308"/>
      <c r="G25" s="308"/>
      <c r="H25" s="308"/>
      <c r="I25" s="308"/>
      <c r="J25" s="308"/>
      <c r="K25" s="308"/>
      <c r="L25" s="308"/>
      <c r="M25" s="308"/>
      <c r="N25" s="308"/>
      <c r="O25" s="308"/>
      <c r="P25" s="308"/>
      <c r="Q25" s="308"/>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row>
    <row r="2" spans="1:39"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row>
    <row r="3" spans="1:39"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row>
    <row r="5" spans="1:39"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row>
    <row r="6" spans="1:39"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55" customFormat="1" ht="18.75" customHeight="1" x14ac:dyDescent="0.2">
      <c r="A7" s="258" t="str">
        <f>IF(ISBLANK('1'!C13),CONCATENATE("В разделе 1 формы заполните показатель"," '",'1'!B13,"' "),'1'!C13)</f>
        <v>O_15.26.0295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row>
    <row r="8" spans="1:39"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row>
    <row r="9" spans="1:39"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row>
    <row r="10" spans="1:39" s="61" customFormat="1" ht="18.75" x14ac:dyDescent="0.2">
      <c r="A10" s="258" t="str">
        <f>IF(ISBLANK('1'!C14),CONCATENATE("В разделе 1 формы заполните показатель"," '",'1'!B14,"' "),'1'!C14)</f>
        <v>Модернизация системы «CRM юридических лиц»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row>
    <row r="11" spans="1:39"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row>
    <row r="12" spans="1:39"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row>
    <row r="13" spans="1:39" s="61" customFormat="1" ht="26.2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row>
    <row r="14" spans="1:39" s="61" customFormat="1" ht="26.2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row>
    <row r="15" spans="1:39" s="61" customFormat="1" ht="26.25" customHeight="1" x14ac:dyDescent="0.2">
      <c r="A15" s="255" t="s">
        <v>243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row>
    <row r="17" spans="1:127" ht="46.5" customHeight="1" x14ac:dyDescent="0.25">
      <c r="A17" s="274" t="s">
        <v>96</v>
      </c>
      <c r="B17" s="295" t="s">
        <v>427</v>
      </c>
      <c r="C17" s="296"/>
      <c r="D17" s="317" t="s">
        <v>35</v>
      </c>
      <c r="E17" s="313" t="s">
        <v>106</v>
      </c>
      <c r="F17" s="314"/>
      <c r="G17" s="313" t="s">
        <v>104</v>
      </c>
      <c r="H17" s="314"/>
      <c r="I17" s="313" t="s">
        <v>34</v>
      </c>
      <c r="J17" s="314"/>
      <c r="K17" s="317" t="s">
        <v>33</v>
      </c>
      <c r="L17" s="313" t="s">
        <v>32</v>
      </c>
      <c r="M17" s="314"/>
      <c r="N17" s="321" t="s">
        <v>147</v>
      </c>
      <c r="O17" s="321"/>
      <c r="P17" s="321"/>
      <c r="Q17" s="321"/>
      <c r="R17" s="317" t="s">
        <v>148</v>
      </c>
      <c r="S17" s="317" t="s">
        <v>149</v>
      </c>
      <c r="T17" s="320" t="s">
        <v>284</v>
      </c>
      <c r="U17" s="320"/>
      <c r="V17" s="324" t="s">
        <v>289</v>
      </c>
      <c r="W17" s="325"/>
      <c r="X17" s="297" t="s">
        <v>97</v>
      </c>
      <c r="Y17" s="300" t="s">
        <v>132</v>
      </c>
      <c r="Z17" s="301"/>
      <c r="AA17" s="300" t="s">
        <v>133</v>
      </c>
      <c r="AB17" s="301"/>
      <c r="AC17" s="297" t="s">
        <v>134</v>
      </c>
      <c r="AD17" s="292" t="s">
        <v>31</v>
      </c>
      <c r="AE17" s="293"/>
      <c r="AF17" s="294"/>
      <c r="AG17" s="292" t="s">
        <v>30</v>
      </c>
      <c r="AH17" s="293"/>
      <c r="AI17" s="292" t="s">
        <v>236</v>
      </c>
      <c r="AJ17" s="293"/>
      <c r="AK17" s="293"/>
      <c r="AL17" s="293"/>
      <c r="AM17" s="294"/>
    </row>
    <row r="18" spans="1:127" ht="204.75" customHeight="1" x14ac:dyDescent="0.25">
      <c r="A18" s="275"/>
      <c r="B18" s="309"/>
      <c r="C18" s="310"/>
      <c r="D18" s="319"/>
      <c r="E18" s="315"/>
      <c r="F18" s="316"/>
      <c r="G18" s="315"/>
      <c r="H18" s="316"/>
      <c r="I18" s="315"/>
      <c r="J18" s="316"/>
      <c r="K18" s="318"/>
      <c r="L18" s="315"/>
      <c r="M18" s="316"/>
      <c r="N18" s="322" t="s">
        <v>278</v>
      </c>
      <c r="O18" s="323"/>
      <c r="P18" s="295" t="s">
        <v>287</v>
      </c>
      <c r="Q18" s="296"/>
      <c r="R18" s="319"/>
      <c r="S18" s="318"/>
      <c r="T18" s="320"/>
      <c r="U18" s="320"/>
      <c r="V18" s="326"/>
      <c r="W18" s="327"/>
      <c r="X18" s="298"/>
      <c r="Y18" s="302"/>
      <c r="Z18" s="303"/>
      <c r="AA18" s="302"/>
      <c r="AB18" s="303"/>
      <c r="AC18" s="298"/>
      <c r="AD18" s="98" t="s">
        <v>272</v>
      </c>
      <c r="AE18" s="98" t="s">
        <v>273</v>
      </c>
      <c r="AF18" s="99" t="s">
        <v>88</v>
      </c>
      <c r="AG18" s="99" t="s">
        <v>29</v>
      </c>
      <c r="AH18" s="99" t="s">
        <v>28</v>
      </c>
      <c r="AI18" s="277" t="s">
        <v>283</v>
      </c>
      <c r="AJ18" s="291" t="s">
        <v>276</v>
      </c>
      <c r="AK18" s="291"/>
      <c r="AL18" s="290" t="s">
        <v>277</v>
      </c>
      <c r="AM18" s="290"/>
    </row>
    <row r="19" spans="1:127" ht="51.75" customHeight="1" x14ac:dyDescent="0.25">
      <c r="A19" s="276"/>
      <c r="B19" s="104" t="s">
        <v>274</v>
      </c>
      <c r="C19" s="104" t="s">
        <v>275</v>
      </c>
      <c r="D19" s="318"/>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9"/>
      <c r="Y19" s="104" t="s">
        <v>274</v>
      </c>
      <c r="Z19" s="104" t="s">
        <v>275</v>
      </c>
      <c r="AA19" s="104" t="s">
        <v>274</v>
      </c>
      <c r="AB19" s="104" t="s">
        <v>275</v>
      </c>
      <c r="AC19" s="299"/>
      <c r="AD19" s="98" t="s">
        <v>274</v>
      </c>
      <c r="AE19" s="98" t="s">
        <v>274</v>
      </c>
      <c r="AF19" s="104" t="s">
        <v>274</v>
      </c>
      <c r="AG19" s="104" t="s">
        <v>274</v>
      </c>
      <c r="AH19" s="104" t="s">
        <v>274</v>
      </c>
      <c r="AI19" s="285"/>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5" customFormat="1" ht="18.75" customHeight="1" x14ac:dyDescent="0.2">
      <c r="A7" s="258" t="str">
        <f>IF(ISBLANK('1'!C13),CONCATENATE("В разделе 1 формы заполните показатель"," '",'1'!B13,"' "),'1'!C13)</f>
        <v>O_15.26.0295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1" customFormat="1" ht="15" customHeight="1" x14ac:dyDescent="0.2">
      <c r="A10" s="258" t="str">
        <f>IF(ISBLANK('1'!C14),CONCATENATE("В разделе 1 формы заполните показатель"," '",'1'!B14,"' "),'1'!C14)</f>
        <v>Модернизация системы «CRM юридических лиц» в 2026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1" customFormat="1" ht="21"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s="61" customFormat="1" ht="21"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row>
    <row r="15" spans="1:41" s="61" customFormat="1" ht="21" customHeight="1" x14ac:dyDescent="0.2">
      <c r="A15" s="255" t="s">
        <v>244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row>
    <row r="17" spans="1:41" ht="44.25" customHeight="1" x14ac:dyDescent="0.25">
      <c r="A17" s="277" t="s">
        <v>96</v>
      </c>
      <c r="B17" s="286" t="s">
        <v>105</v>
      </c>
      <c r="C17" s="287"/>
      <c r="D17" s="286" t="s">
        <v>91</v>
      </c>
      <c r="E17" s="287"/>
      <c r="F17" s="292" t="s">
        <v>23</v>
      </c>
      <c r="G17" s="293"/>
      <c r="H17" s="293"/>
      <c r="I17" s="294"/>
      <c r="J17" s="286" t="s">
        <v>106</v>
      </c>
      <c r="K17" s="287"/>
      <c r="L17" s="286" t="s">
        <v>34</v>
      </c>
      <c r="M17" s="287"/>
      <c r="N17" s="277" t="s">
        <v>92</v>
      </c>
      <c r="O17" s="286" t="s">
        <v>93</v>
      </c>
      <c r="P17" s="287"/>
      <c r="Q17" s="286" t="s">
        <v>94</v>
      </c>
      <c r="R17" s="287"/>
      <c r="S17" s="286" t="s">
        <v>89</v>
      </c>
      <c r="T17" s="287"/>
      <c r="U17" s="295" t="s">
        <v>290</v>
      </c>
      <c r="V17" s="296"/>
      <c r="W17" s="277" t="s">
        <v>148</v>
      </c>
      <c r="X17" s="277" t="s">
        <v>291</v>
      </c>
      <c r="Y17" s="295" t="s">
        <v>292</v>
      </c>
      <c r="Z17" s="296"/>
      <c r="AA17" s="300" t="s">
        <v>132</v>
      </c>
      <c r="AB17" s="301"/>
      <c r="AC17" s="300" t="s">
        <v>133</v>
      </c>
      <c r="AD17" s="301"/>
      <c r="AE17" s="297" t="s">
        <v>134</v>
      </c>
      <c r="AF17" s="292" t="s">
        <v>31</v>
      </c>
      <c r="AG17" s="293"/>
      <c r="AH17" s="294"/>
      <c r="AI17" s="292" t="s">
        <v>30</v>
      </c>
      <c r="AJ17" s="293"/>
      <c r="AK17" s="292" t="s">
        <v>236</v>
      </c>
      <c r="AL17" s="293"/>
      <c r="AM17" s="293"/>
      <c r="AN17" s="293"/>
      <c r="AO17" s="294"/>
    </row>
    <row r="18" spans="1:41" ht="216" customHeight="1" x14ac:dyDescent="0.25">
      <c r="A18" s="278"/>
      <c r="B18" s="288"/>
      <c r="C18" s="289"/>
      <c r="D18" s="288"/>
      <c r="E18" s="289"/>
      <c r="F18" s="292" t="s">
        <v>37</v>
      </c>
      <c r="G18" s="294"/>
      <c r="H18" s="292" t="s">
        <v>36</v>
      </c>
      <c r="I18" s="294"/>
      <c r="J18" s="288"/>
      <c r="K18" s="289"/>
      <c r="L18" s="288"/>
      <c r="M18" s="289"/>
      <c r="N18" s="278"/>
      <c r="O18" s="288"/>
      <c r="P18" s="289"/>
      <c r="Q18" s="288"/>
      <c r="R18" s="289"/>
      <c r="S18" s="288"/>
      <c r="T18" s="289"/>
      <c r="U18" s="309"/>
      <c r="V18" s="310"/>
      <c r="W18" s="285"/>
      <c r="X18" s="285"/>
      <c r="Y18" s="309"/>
      <c r="Z18" s="310"/>
      <c r="AA18" s="330"/>
      <c r="AB18" s="331"/>
      <c r="AC18" s="330"/>
      <c r="AD18" s="331"/>
      <c r="AE18" s="298"/>
      <c r="AF18" s="98" t="s">
        <v>272</v>
      </c>
      <c r="AG18" s="98" t="s">
        <v>273</v>
      </c>
      <c r="AH18" s="99" t="s">
        <v>88</v>
      </c>
      <c r="AI18" s="99" t="s">
        <v>29</v>
      </c>
      <c r="AJ18" s="99" t="s">
        <v>28</v>
      </c>
      <c r="AK18" s="277" t="s">
        <v>283</v>
      </c>
      <c r="AL18" s="291" t="s">
        <v>276</v>
      </c>
      <c r="AM18" s="291"/>
      <c r="AN18" s="290" t="s">
        <v>277</v>
      </c>
      <c r="AO18" s="290"/>
    </row>
    <row r="19" spans="1:41" ht="60" customHeight="1" x14ac:dyDescent="0.25">
      <c r="A19" s="285"/>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9"/>
      <c r="AF19" s="103" t="s">
        <v>274</v>
      </c>
      <c r="AG19" s="108" t="s">
        <v>274</v>
      </c>
      <c r="AH19" s="103" t="s">
        <v>274</v>
      </c>
      <c r="AI19" s="103" t="s">
        <v>274</v>
      </c>
      <c r="AJ19" s="103" t="s">
        <v>274</v>
      </c>
      <c r="AK19" s="285"/>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2025-03-28T10:04:47Z</dcterms:modified>
</cp:coreProperties>
</file>